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Tosh\MyHP\wgt\"/>
    </mc:Choice>
  </mc:AlternateContent>
  <xr:revisionPtr revIDLastSave="0" documentId="13_ncr:1_{B963C648-667E-4392-953D-4BEBAD59757F}" xr6:coauthVersionLast="47" xr6:coauthVersionMax="47" xr10:uidLastSave="{00000000-0000-0000-0000-000000000000}"/>
  <bookViews>
    <workbookView xWindow="-110" yWindow="-110" windowWidth="19420" windowHeight="11500" xr2:uid="{DC052D2B-1523-4D9D-A040-DA5BA541E629}"/>
  </bookViews>
  <sheets>
    <sheet name="活動状況" sheetId="1" r:id="rId1"/>
    <sheet name="Sheet1" sheetId="5" r:id="rId2"/>
    <sheet name="phase9" sheetId="4" r:id="rId3"/>
  </sheets>
  <definedNames>
    <definedName name="_xlnm._FilterDatabase" localSheetId="2" hidden="1">phase9!$A$17:$E$211</definedName>
    <definedName name="_xlnm.Print_Area" localSheetId="0">活動状況!$A$1:$BO$399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65" i="1" l="1"/>
  <c r="I364" i="1"/>
  <c r="I363" i="1"/>
  <c r="I362" i="1"/>
  <c r="I361" i="1"/>
  <c r="I360" i="1"/>
  <c r="I359" i="1"/>
  <c r="I358" i="1"/>
  <c r="I355" i="1"/>
  <c r="I356" i="1"/>
  <c r="I357" i="1"/>
  <c r="AB371" i="1"/>
  <c r="AB372" i="1" s="1"/>
  <c r="AB369" i="1"/>
  <c r="AB370" i="1" s="1"/>
  <c r="AB329" i="1"/>
  <c r="AB330" i="1" s="1"/>
  <c r="AB327" i="1"/>
  <c r="AB328" i="1" s="1"/>
  <c r="AB254" i="1"/>
  <c r="AB255" i="1" s="1"/>
  <c r="AB252" i="1"/>
  <c r="AB253" i="1" s="1"/>
  <c r="AB208" i="1"/>
  <c r="AB209" i="1" s="1"/>
  <c r="AB206" i="1"/>
  <c r="AB207" i="1" s="1"/>
  <c r="AB166" i="1"/>
  <c r="AB167" i="1" s="1"/>
  <c r="AB164" i="1"/>
  <c r="AB165" i="1" s="1"/>
  <c r="AB133" i="1"/>
  <c r="AB134" i="1" s="1"/>
  <c r="AB131" i="1"/>
  <c r="AB132" i="1" s="1"/>
  <c r="AB95" i="1"/>
  <c r="AB96" i="1" s="1"/>
  <c r="AB93" i="1"/>
  <c r="AB94" i="1" s="1"/>
  <c r="AB66" i="1"/>
  <c r="AB67" i="1" s="1"/>
  <c r="AB64" i="1"/>
  <c r="AB65" i="1" s="1"/>
  <c r="AB38" i="1"/>
  <c r="AB36" i="1"/>
  <c r="AB17" i="1"/>
  <c r="AB18" i="1" s="1"/>
  <c r="AB15" i="1"/>
  <c r="AB16" i="1" s="1"/>
  <c r="AB37" i="1" s="1"/>
  <c r="I353" i="1"/>
  <c r="I354" i="1"/>
  <c r="I351" i="1"/>
  <c r="I352" i="1"/>
  <c r="E230" i="4"/>
  <c r="I350" i="1"/>
  <c r="I349" i="1"/>
  <c r="I348" i="1"/>
  <c r="AC371" i="1"/>
  <c r="AC372" i="1"/>
  <c r="AC369" i="1"/>
  <c r="AC370" i="1" s="1"/>
  <c r="AC329" i="1"/>
  <c r="AC330" i="1" s="1"/>
  <c r="AC327" i="1"/>
  <c r="AC328" i="1" s="1"/>
  <c r="AC254" i="1"/>
  <c r="AC255" i="1" s="1"/>
  <c r="AC252" i="1"/>
  <c r="AC253" i="1"/>
  <c r="AC208" i="1"/>
  <c r="AC209" i="1"/>
  <c r="AC206" i="1"/>
  <c r="AC207" i="1"/>
  <c r="AC166" i="1"/>
  <c r="AC167" i="1" s="1"/>
  <c r="AC164" i="1"/>
  <c r="AC165" i="1" s="1"/>
  <c r="AC133" i="1"/>
  <c r="AC134" i="1" s="1"/>
  <c r="AC131" i="1"/>
  <c r="AC132" i="1" s="1"/>
  <c r="AC95" i="1"/>
  <c r="AC96" i="1" s="1"/>
  <c r="AC93" i="1"/>
  <c r="AC94" i="1" s="1"/>
  <c r="AC66" i="1"/>
  <c r="AC67" i="1" s="1"/>
  <c r="AC64" i="1"/>
  <c r="AC65" i="1" s="1"/>
  <c r="AC38" i="1"/>
  <c r="AC36" i="1"/>
  <c r="AC17" i="1"/>
  <c r="AC18" i="1"/>
  <c r="AC15" i="1"/>
  <c r="AC16" i="1" s="1"/>
  <c r="W379" i="1"/>
  <c r="W371" i="1"/>
  <c r="W369" i="1"/>
  <c r="W337" i="1"/>
  <c r="W329" i="1"/>
  <c r="W327" i="1"/>
  <c r="W262" i="1"/>
  <c r="W254" i="1"/>
  <c r="W252" i="1"/>
  <c r="W216" i="1"/>
  <c r="W208" i="1"/>
  <c r="W206" i="1"/>
  <c r="W174" i="1"/>
  <c r="W166" i="1"/>
  <c r="W164" i="1"/>
  <c r="W141" i="1"/>
  <c r="W133" i="1"/>
  <c r="W131" i="1"/>
  <c r="W103" i="1"/>
  <c r="W95" i="1"/>
  <c r="W93" i="1"/>
  <c r="W74" i="1"/>
  <c r="W66" i="1"/>
  <c r="W64" i="1"/>
  <c r="W46" i="1"/>
  <c r="W38" i="1"/>
  <c r="W36" i="1"/>
  <c r="W25" i="1"/>
  <c r="W17" i="1"/>
  <c r="W18" i="1" s="1"/>
  <c r="W15" i="1"/>
  <c r="W16" i="1" s="1"/>
  <c r="X379" i="1"/>
  <c r="X371" i="1"/>
  <c r="X369" i="1"/>
  <c r="X337" i="1"/>
  <c r="X329" i="1"/>
  <c r="X327" i="1"/>
  <c r="X262" i="1"/>
  <c r="X254" i="1"/>
  <c r="X252" i="1"/>
  <c r="X216" i="1"/>
  <c r="X208" i="1"/>
  <c r="X206" i="1"/>
  <c r="X174" i="1"/>
  <c r="X166" i="1"/>
  <c r="X164" i="1"/>
  <c r="X141" i="1"/>
  <c r="X133" i="1"/>
  <c r="X131" i="1"/>
  <c r="X103" i="1"/>
  <c r="X95" i="1"/>
  <c r="X93" i="1"/>
  <c r="X74" i="1"/>
  <c r="X66" i="1"/>
  <c r="X64" i="1"/>
  <c r="X46" i="1"/>
  <c r="X38" i="1"/>
  <c r="X36" i="1"/>
  <c r="X37" i="1" s="1"/>
  <c r="X25" i="1"/>
  <c r="X17" i="1"/>
  <c r="X18" i="1" s="1"/>
  <c r="X15" i="1"/>
  <c r="X16" i="1" s="1"/>
  <c r="I346" i="1"/>
  <c r="I392" i="1"/>
  <c r="I347" i="1"/>
  <c r="V379" i="1"/>
  <c r="V371" i="1"/>
  <c r="V369" i="1"/>
  <c r="V337" i="1"/>
  <c r="V329" i="1"/>
  <c r="V327" i="1"/>
  <c r="V262" i="1"/>
  <c r="V254" i="1"/>
  <c r="V252" i="1"/>
  <c r="V216" i="1"/>
  <c r="V208" i="1"/>
  <c r="V206" i="1"/>
  <c r="V174" i="1"/>
  <c r="V166" i="1"/>
  <c r="V164" i="1"/>
  <c r="V141" i="1"/>
  <c r="V133" i="1"/>
  <c r="V131" i="1"/>
  <c r="V103" i="1"/>
  <c r="V95" i="1"/>
  <c r="V93" i="1"/>
  <c r="V74" i="1"/>
  <c r="V66" i="1"/>
  <c r="V64" i="1"/>
  <c r="V46" i="1"/>
  <c r="V38" i="1"/>
  <c r="V39" i="1" s="1"/>
  <c r="V36" i="1"/>
  <c r="V25" i="1"/>
  <c r="V17" i="1"/>
  <c r="V18" i="1"/>
  <c r="V15" i="1"/>
  <c r="V16" i="1" s="1"/>
  <c r="V37" i="1" s="1"/>
  <c r="U379" i="1"/>
  <c r="U371" i="1"/>
  <c r="U369" i="1"/>
  <c r="U337" i="1"/>
  <c r="U329" i="1"/>
  <c r="U327" i="1"/>
  <c r="U262" i="1"/>
  <c r="U254" i="1"/>
  <c r="U252" i="1"/>
  <c r="U216" i="1"/>
  <c r="U208" i="1"/>
  <c r="U206" i="1"/>
  <c r="U174" i="1"/>
  <c r="U166" i="1"/>
  <c r="U164" i="1"/>
  <c r="U141" i="1"/>
  <c r="U133" i="1"/>
  <c r="U131" i="1"/>
  <c r="U103" i="1"/>
  <c r="U95" i="1"/>
  <c r="U93" i="1"/>
  <c r="U74" i="1"/>
  <c r="U66" i="1"/>
  <c r="U64" i="1"/>
  <c r="U46" i="1"/>
  <c r="U38" i="1"/>
  <c r="U36" i="1"/>
  <c r="U25" i="1"/>
  <c r="U17" i="1"/>
  <c r="U18" i="1" s="1"/>
  <c r="U39" i="1" s="1"/>
  <c r="U15" i="1"/>
  <c r="U16" i="1" s="1"/>
  <c r="AD15" i="1"/>
  <c r="AD16" i="1" s="1"/>
  <c r="AD17" i="1"/>
  <c r="AD18" i="1" s="1"/>
  <c r="AD25" i="1"/>
  <c r="AD36" i="1"/>
  <c r="AD37" i="1" s="1"/>
  <c r="AD38" i="1"/>
  <c r="AD46" i="1"/>
  <c r="AD64" i="1"/>
  <c r="AD66" i="1"/>
  <c r="AD74" i="1"/>
  <c r="AD93" i="1"/>
  <c r="AD95" i="1"/>
  <c r="AD103" i="1"/>
  <c r="AD131" i="1"/>
  <c r="AD133" i="1"/>
  <c r="AD141" i="1"/>
  <c r="AD164" i="1"/>
  <c r="AD166" i="1"/>
  <c r="AD174" i="1"/>
  <c r="AD206" i="1"/>
  <c r="AD208" i="1"/>
  <c r="AD216" i="1"/>
  <c r="AD252" i="1"/>
  <c r="AD254" i="1"/>
  <c r="AD262" i="1"/>
  <c r="AD327" i="1"/>
  <c r="AD329" i="1"/>
  <c r="AD337" i="1"/>
  <c r="AD369" i="1"/>
  <c r="AD371" i="1"/>
  <c r="AD379" i="1"/>
  <c r="I344" i="1"/>
  <c r="I345" i="1"/>
  <c r="AF379" i="1"/>
  <c r="AE379" i="1"/>
  <c r="AF371" i="1"/>
  <c r="AE371" i="1"/>
  <c r="AF369" i="1"/>
  <c r="AE369" i="1"/>
  <c r="AF337" i="1"/>
  <c r="AE337" i="1"/>
  <c r="AF329" i="1"/>
  <c r="AE329" i="1"/>
  <c r="AF327" i="1"/>
  <c r="AE327" i="1"/>
  <c r="AF262" i="1"/>
  <c r="AE262" i="1"/>
  <c r="AF254" i="1"/>
  <c r="AE254" i="1"/>
  <c r="AF252" i="1"/>
  <c r="AE252" i="1"/>
  <c r="AF216" i="1"/>
  <c r="AE216" i="1"/>
  <c r="AF208" i="1"/>
  <c r="AE208" i="1"/>
  <c r="AF206" i="1"/>
  <c r="AE206" i="1"/>
  <c r="AF174" i="1"/>
  <c r="AE174" i="1"/>
  <c r="AF166" i="1"/>
  <c r="AE166" i="1"/>
  <c r="AF164" i="1"/>
  <c r="AE164" i="1"/>
  <c r="AF141" i="1"/>
  <c r="AE141" i="1"/>
  <c r="AF133" i="1"/>
  <c r="AE133" i="1"/>
  <c r="AF131" i="1"/>
  <c r="AE131" i="1"/>
  <c r="AF103" i="1"/>
  <c r="AE103" i="1"/>
  <c r="AF95" i="1"/>
  <c r="AE95" i="1"/>
  <c r="AF93" i="1"/>
  <c r="AE93" i="1"/>
  <c r="AF74" i="1"/>
  <c r="AE74" i="1"/>
  <c r="AF66" i="1"/>
  <c r="AE66" i="1"/>
  <c r="AF64" i="1"/>
  <c r="AE64" i="1"/>
  <c r="AF46" i="1"/>
  <c r="AE46" i="1"/>
  <c r="AF38" i="1"/>
  <c r="AE38" i="1"/>
  <c r="AF36" i="1"/>
  <c r="AE36" i="1"/>
  <c r="AF25" i="1"/>
  <c r="AE25" i="1"/>
  <c r="AF17" i="1"/>
  <c r="AF18" i="1"/>
  <c r="AF39" i="1" s="1"/>
  <c r="AF67" i="1" s="1"/>
  <c r="AF96" i="1" s="1"/>
  <c r="AF134" i="1" s="1"/>
  <c r="AF167" i="1" s="1"/>
  <c r="AE17" i="1"/>
  <c r="AE18" i="1"/>
  <c r="AF15" i="1"/>
  <c r="AF16" i="1" s="1"/>
  <c r="AE15" i="1"/>
  <c r="AE16" i="1"/>
  <c r="AQ379" i="1"/>
  <c r="AQ371" i="1"/>
  <c r="AQ369" i="1"/>
  <c r="AQ337" i="1"/>
  <c r="AQ329" i="1"/>
  <c r="AQ327" i="1"/>
  <c r="AQ262" i="1"/>
  <c r="AQ254" i="1"/>
  <c r="AQ252" i="1"/>
  <c r="AQ216" i="1"/>
  <c r="AQ208" i="1"/>
  <c r="AQ206" i="1"/>
  <c r="AQ174" i="1"/>
  <c r="AQ166" i="1"/>
  <c r="AQ164" i="1"/>
  <c r="AQ141" i="1"/>
  <c r="AQ133" i="1"/>
  <c r="AQ131" i="1"/>
  <c r="AQ103" i="1"/>
  <c r="AQ95" i="1"/>
  <c r="AQ93" i="1"/>
  <c r="AQ74" i="1"/>
  <c r="AQ66" i="1"/>
  <c r="AQ64" i="1"/>
  <c r="AQ46" i="1"/>
  <c r="AQ38" i="1"/>
  <c r="AQ39" i="1" s="1"/>
  <c r="AQ67" i="1" s="1"/>
  <c r="AQ36" i="1"/>
  <c r="AQ25" i="1"/>
  <c r="AQ17" i="1"/>
  <c r="AQ18" i="1" s="1"/>
  <c r="AQ15" i="1"/>
  <c r="AQ16" i="1"/>
  <c r="Y379" i="1"/>
  <c r="T379" i="1"/>
  <c r="Y371" i="1"/>
  <c r="T371" i="1"/>
  <c r="Y369" i="1"/>
  <c r="T369" i="1"/>
  <c r="Y337" i="1"/>
  <c r="T337" i="1"/>
  <c r="Y329" i="1"/>
  <c r="T329" i="1"/>
  <c r="Y327" i="1"/>
  <c r="T327" i="1"/>
  <c r="Y262" i="1"/>
  <c r="T262" i="1"/>
  <c r="Y254" i="1"/>
  <c r="T254" i="1"/>
  <c r="Y252" i="1"/>
  <c r="T252" i="1"/>
  <c r="Y216" i="1"/>
  <c r="T216" i="1"/>
  <c r="Y208" i="1"/>
  <c r="T208" i="1"/>
  <c r="Y206" i="1"/>
  <c r="T206" i="1"/>
  <c r="Y174" i="1"/>
  <c r="T174" i="1"/>
  <c r="Y166" i="1"/>
  <c r="T166" i="1"/>
  <c r="Y164" i="1"/>
  <c r="T164" i="1"/>
  <c r="Y141" i="1"/>
  <c r="T141" i="1"/>
  <c r="Y133" i="1"/>
  <c r="T133" i="1"/>
  <c r="Y131" i="1"/>
  <c r="T131" i="1"/>
  <c r="Y103" i="1"/>
  <c r="T103" i="1"/>
  <c r="Y95" i="1"/>
  <c r="T95" i="1"/>
  <c r="Y93" i="1"/>
  <c r="T93" i="1"/>
  <c r="Y74" i="1"/>
  <c r="T74" i="1"/>
  <c r="Y66" i="1"/>
  <c r="T66" i="1"/>
  <c r="Y64" i="1"/>
  <c r="T64" i="1"/>
  <c r="Y46" i="1"/>
  <c r="T46" i="1"/>
  <c r="Y38" i="1"/>
  <c r="T38" i="1"/>
  <c r="Y36" i="1"/>
  <c r="T36" i="1"/>
  <c r="Y25" i="1"/>
  <c r="T25" i="1"/>
  <c r="Y17" i="1"/>
  <c r="Y18" i="1" s="1"/>
  <c r="T17" i="1"/>
  <c r="T18" i="1" s="1"/>
  <c r="Y15" i="1"/>
  <c r="Y16" i="1" s="1"/>
  <c r="T15" i="1"/>
  <c r="T16" i="1" s="1"/>
  <c r="T37" i="1" s="1"/>
  <c r="S379" i="1"/>
  <c r="S371" i="1"/>
  <c r="S369" i="1"/>
  <c r="S337" i="1"/>
  <c r="S329" i="1"/>
  <c r="S327" i="1"/>
  <c r="S262" i="1"/>
  <c r="S254" i="1"/>
  <c r="S252" i="1"/>
  <c r="S216" i="1"/>
  <c r="S208" i="1"/>
  <c r="S206" i="1"/>
  <c r="S174" i="1"/>
  <c r="S166" i="1"/>
  <c r="S164" i="1"/>
  <c r="S141" i="1"/>
  <c r="S133" i="1"/>
  <c r="S131" i="1"/>
  <c r="S103" i="1"/>
  <c r="S95" i="1"/>
  <c r="S93" i="1"/>
  <c r="S74" i="1"/>
  <c r="S66" i="1"/>
  <c r="S67" i="1" s="1"/>
  <c r="S64" i="1"/>
  <c r="S65" i="1" s="1"/>
  <c r="S46" i="1"/>
  <c r="S38" i="1"/>
  <c r="S36" i="1"/>
  <c r="S25" i="1"/>
  <c r="S17" i="1"/>
  <c r="S18" i="1"/>
  <c r="S39" i="1" s="1"/>
  <c r="S15" i="1"/>
  <c r="S16" i="1" s="1"/>
  <c r="AG379" i="1"/>
  <c r="AG371" i="1"/>
  <c r="AG369" i="1"/>
  <c r="AG337" i="1"/>
  <c r="AG329" i="1"/>
  <c r="AG327" i="1"/>
  <c r="AG262" i="1"/>
  <c r="AG254" i="1"/>
  <c r="AG252" i="1"/>
  <c r="AG216" i="1"/>
  <c r="AG208" i="1"/>
  <c r="AG206" i="1"/>
  <c r="AG174" i="1"/>
  <c r="AG166" i="1"/>
  <c r="AG164" i="1"/>
  <c r="AG141" i="1"/>
  <c r="AG133" i="1"/>
  <c r="AG131" i="1"/>
  <c r="AG103" i="1"/>
  <c r="AG95" i="1"/>
  <c r="AG93" i="1"/>
  <c r="AG74" i="1"/>
  <c r="AG66" i="1"/>
  <c r="AG64" i="1"/>
  <c r="AG46" i="1"/>
  <c r="AG38" i="1"/>
  <c r="AG36" i="1"/>
  <c r="AG25" i="1"/>
  <c r="AG17" i="1"/>
  <c r="AG18" i="1" s="1"/>
  <c r="AG15" i="1"/>
  <c r="AG16" i="1" s="1"/>
  <c r="I343" i="1"/>
  <c r="I342" i="1"/>
  <c r="Q371" i="1"/>
  <c r="Q369" i="1"/>
  <c r="Q337" i="1"/>
  <c r="Q329" i="1"/>
  <c r="Q327" i="1"/>
  <c r="Q262" i="1"/>
  <c r="Q254" i="1"/>
  <c r="Q252" i="1"/>
  <c r="Q216" i="1"/>
  <c r="Q208" i="1"/>
  <c r="Q206" i="1"/>
  <c r="Q174" i="1"/>
  <c r="Q166" i="1"/>
  <c r="Q164" i="1"/>
  <c r="Q141" i="1"/>
  <c r="Q133" i="1"/>
  <c r="Q131" i="1"/>
  <c r="Q103" i="1"/>
  <c r="Q95" i="1"/>
  <c r="Q93" i="1"/>
  <c r="Q74" i="1"/>
  <c r="Q66" i="1"/>
  <c r="Q64" i="1"/>
  <c r="Q46" i="1"/>
  <c r="Q38" i="1"/>
  <c r="Q36" i="1"/>
  <c r="Q25" i="1"/>
  <c r="Q17" i="1"/>
  <c r="Q18" i="1"/>
  <c r="Q39" i="1" s="1"/>
  <c r="Q15" i="1"/>
  <c r="Q16" i="1" s="1"/>
  <c r="Q37" i="1" s="1"/>
  <c r="I341" i="1"/>
  <c r="I340" i="1"/>
  <c r="F339" i="1"/>
  <c r="F369" i="1" s="1"/>
  <c r="E336" i="1"/>
  <c r="D336" i="1"/>
  <c r="D140" i="1"/>
  <c r="P371" i="1"/>
  <c r="P369" i="1"/>
  <c r="BO337" i="1"/>
  <c r="BN337" i="1"/>
  <c r="BM337" i="1"/>
  <c r="BL337" i="1"/>
  <c r="BK337" i="1"/>
  <c r="BJ337" i="1"/>
  <c r="BI337" i="1"/>
  <c r="BH337" i="1"/>
  <c r="BG337" i="1"/>
  <c r="Z337" i="1"/>
  <c r="BF337" i="1"/>
  <c r="BE337" i="1"/>
  <c r="BD337" i="1"/>
  <c r="BC337" i="1"/>
  <c r="BB337" i="1"/>
  <c r="BA337" i="1"/>
  <c r="AZ337" i="1"/>
  <c r="AY337" i="1"/>
  <c r="AX337" i="1"/>
  <c r="AW337" i="1"/>
  <c r="AV337" i="1"/>
  <c r="AU337" i="1"/>
  <c r="AT337" i="1"/>
  <c r="AS337" i="1"/>
  <c r="AR337" i="1"/>
  <c r="AP337" i="1"/>
  <c r="AO337" i="1"/>
  <c r="AN337" i="1"/>
  <c r="AM337" i="1"/>
  <c r="AL337" i="1"/>
  <c r="AK337" i="1"/>
  <c r="AJ337" i="1"/>
  <c r="AI337" i="1"/>
  <c r="AH337" i="1"/>
  <c r="AA337" i="1"/>
  <c r="R337" i="1"/>
  <c r="P337" i="1"/>
  <c r="O337" i="1"/>
  <c r="N337" i="1"/>
  <c r="M337" i="1"/>
  <c r="L337" i="1"/>
  <c r="K337" i="1"/>
  <c r="J337" i="1"/>
  <c r="P262" i="1"/>
  <c r="P216" i="1"/>
  <c r="P174" i="1"/>
  <c r="P141" i="1"/>
  <c r="P103" i="1"/>
  <c r="P74" i="1"/>
  <c r="P46" i="1"/>
  <c r="P25" i="1"/>
  <c r="P329" i="1"/>
  <c r="P327" i="1"/>
  <c r="P254" i="1"/>
  <c r="P252" i="1"/>
  <c r="P208" i="1"/>
  <c r="P206" i="1"/>
  <c r="P166" i="1"/>
  <c r="P164" i="1"/>
  <c r="P133" i="1"/>
  <c r="P131" i="1"/>
  <c r="P95" i="1"/>
  <c r="P93" i="1"/>
  <c r="P66" i="1"/>
  <c r="P64" i="1"/>
  <c r="P38" i="1"/>
  <c r="P36" i="1"/>
  <c r="P17" i="1"/>
  <c r="P18" i="1" s="1"/>
  <c r="P15" i="1"/>
  <c r="P16" i="1" s="1"/>
  <c r="BO371" i="1"/>
  <c r="BN371" i="1"/>
  <c r="BM371" i="1"/>
  <c r="BL371" i="1"/>
  <c r="BK371" i="1"/>
  <c r="BJ371" i="1"/>
  <c r="BI371" i="1"/>
  <c r="BH371" i="1"/>
  <c r="BG371" i="1"/>
  <c r="Z371" i="1"/>
  <c r="BF371" i="1"/>
  <c r="BE371" i="1"/>
  <c r="BD371" i="1"/>
  <c r="BC371" i="1"/>
  <c r="BB371" i="1"/>
  <c r="BA371" i="1"/>
  <c r="AZ371" i="1"/>
  <c r="AY371" i="1"/>
  <c r="AX371" i="1"/>
  <c r="AW371" i="1"/>
  <c r="AV371" i="1"/>
  <c r="AU371" i="1"/>
  <c r="AT371" i="1"/>
  <c r="AS371" i="1"/>
  <c r="AR371" i="1"/>
  <c r="AP371" i="1"/>
  <c r="AO371" i="1"/>
  <c r="AN371" i="1"/>
  <c r="AM371" i="1"/>
  <c r="AL371" i="1"/>
  <c r="AK371" i="1"/>
  <c r="AJ371" i="1"/>
  <c r="AI371" i="1"/>
  <c r="AH371" i="1"/>
  <c r="AA371" i="1"/>
  <c r="R371" i="1"/>
  <c r="O371" i="1"/>
  <c r="N371" i="1"/>
  <c r="M371" i="1"/>
  <c r="L371" i="1"/>
  <c r="K371" i="1"/>
  <c r="J371" i="1"/>
  <c r="BO369" i="1"/>
  <c r="BN369" i="1"/>
  <c r="BM369" i="1"/>
  <c r="BL369" i="1"/>
  <c r="BK369" i="1"/>
  <c r="BJ369" i="1"/>
  <c r="BI369" i="1"/>
  <c r="BH369" i="1"/>
  <c r="BG369" i="1"/>
  <c r="Z369" i="1"/>
  <c r="BF369" i="1"/>
  <c r="BE369" i="1"/>
  <c r="BD369" i="1"/>
  <c r="BC369" i="1"/>
  <c r="BB369" i="1"/>
  <c r="BA369" i="1"/>
  <c r="AZ369" i="1"/>
  <c r="AY369" i="1"/>
  <c r="AX369" i="1"/>
  <c r="AW369" i="1"/>
  <c r="AV369" i="1"/>
  <c r="AU369" i="1"/>
  <c r="AT369" i="1"/>
  <c r="AS369" i="1"/>
  <c r="AR369" i="1"/>
  <c r="AP369" i="1"/>
  <c r="AO369" i="1"/>
  <c r="AN369" i="1"/>
  <c r="AM369" i="1"/>
  <c r="AL369" i="1"/>
  <c r="AK369" i="1"/>
  <c r="AJ369" i="1"/>
  <c r="AI369" i="1"/>
  <c r="AH369" i="1"/>
  <c r="AA369" i="1"/>
  <c r="R369" i="1"/>
  <c r="O369" i="1"/>
  <c r="N369" i="1"/>
  <c r="M369" i="1"/>
  <c r="L369" i="1"/>
  <c r="K369" i="1"/>
  <c r="J369" i="1"/>
  <c r="I367" i="1"/>
  <c r="I339" i="1"/>
  <c r="I391" i="1"/>
  <c r="I390" i="1"/>
  <c r="I302" i="1"/>
  <c r="I298" i="1"/>
  <c r="I297" i="1"/>
  <c r="I301" i="1"/>
  <c r="I300" i="1"/>
  <c r="I299" i="1"/>
  <c r="I296" i="1"/>
  <c r="I294" i="1"/>
  <c r="I295" i="1"/>
  <c r="I292" i="1"/>
  <c r="I290" i="1"/>
  <c r="I289" i="1"/>
  <c r="I285" i="1"/>
  <c r="O379" i="1"/>
  <c r="O329" i="1"/>
  <c r="O327" i="1"/>
  <c r="O262" i="1"/>
  <c r="O254" i="1"/>
  <c r="O252" i="1"/>
  <c r="O216" i="1"/>
  <c r="O208" i="1"/>
  <c r="O206" i="1"/>
  <c r="O174" i="1"/>
  <c r="O166" i="1"/>
  <c r="O164" i="1"/>
  <c r="O141" i="1"/>
  <c r="O133" i="1"/>
  <c r="O131" i="1"/>
  <c r="O103" i="1"/>
  <c r="O95" i="1"/>
  <c r="O93" i="1"/>
  <c r="O74" i="1"/>
  <c r="O66" i="1"/>
  <c r="O64" i="1"/>
  <c r="O46" i="1"/>
  <c r="O38" i="1"/>
  <c r="O36" i="1"/>
  <c r="O25" i="1"/>
  <c r="O17" i="1"/>
  <c r="O18" i="1" s="1"/>
  <c r="O15" i="1"/>
  <c r="O16" i="1" s="1"/>
  <c r="I288" i="1"/>
  <c r="I287" i="1"/>
  <c r="I286" i="1"/>
  <c r="C136" i="4"/>
  <c r="I303" i="1"/>
  <c r="I283" i="1"/>
  <c r="I282" i="1"/>
  <c r="I284" i="1"/>
  <c r="I280" i="1"/>
  <c r="I279" i="1"/>
  <c r="I278" i="1"/>
  <c r="I277" i="1"/>
  <c r="I276" i="1"/>
  <c r="I274" i="1"/>
  <c r="I275" i="1"/>
  <c r="I273" i="1"/>
  <c r="AJ379" i="1"/>
  <c r="AJ329" i="1"/>
  <c r="AJ327" i="1"/>
  <c r="AJ262" i="1"/>
  <c r="AJ254" i="1"/>
  <c r="AJ252" i="1"/>
  <c r="AJ216" i="1"/>
  <c r="AJ208" i="1"/>
  <c r="AJ206" i="1"/>
  <c r="AJ174" i="1"/>
  <c r="AJ166" i="1"/>
  <c r="AJ164" i="1"/>
  <c r="AJ141" i="1"/>
  <c r="AJ133" i="1"/>
  <c r="AJ131" i="1"/>
  <c r="AJ103" i="1"/>
  <c r="AJ95" i="1"/>
  <c r="AJ93" i="1"/>
  <c r="AJ74" i="1"/>
  <c r="AJ66" i="1"/>
  <c r="AJ64" i="1"/>
  <c r="AJ46" i="1"/>
  <c r="AJ38" i="1"/>
  <c r="AJ36" i="1"/>
  <c r="AJ25" i="1"/>
  <c r="AJ17" i="1"/>
  <c r="AJ18" i="1" s="1"/>
  <c r="AJ15" i="1"/>
  <c r="AJ16" i="1" s="1"/>
  <c r="AJ37" i="1" s="1"/>
  <c r="AI379" i="1"/>
  <c r="AI329" i="1"/>
  <c r="AI327" i="1"/>
  <c r="AI262" i="1"/>
  <c r="AI254" i="1"/>
  <c r="AI252" i="1"/>
  <c r="AI216" i="1"/>
  <c r="AI208" i="1"/>
  <c r="AI206" i="1"/>
  <c r="AI174" i="1"/>
  <c r="AI166" i="1"/>
  <c r="AI164" i="1"/>
  <c r="AI141" i="1"/>
  <c r="AI133" i="1"/>
  <c r="AI131" i="1"/>
  <c r="AI103" i="1"/>
  <c r="AI95" i="1"/>
  <c r="AI93" i="1"/>
  <c r="AI74" i="1"/>
  <c r="AI66" i="1"/>
  <c r="AI64" i="1"/>
  <c r="AI46" i="1"/>
  <c r="AI38" i="1"/>
  <c r="AI36" i="1"/>
  <c r="AI25" i="1"/>
  <c r="AI17" i="1"/>
  <c r="AI18" i="1" s="1"/>
  <c r="AI39" i="1" s="1"/>
  <c r="AI15" i="1"/>
  <c r="AI16" i="1" s="1"/>
  <c r="I272" i="1"/>
  <c r="F268" i="1"/>
  <c r="F327" i="1" s="1"/>
  <c r="BO262" i="1"/>
  <c r="BN262" i="1"/>
  <c r="BM262" i="1"/>
  <c r="BL262" i="1"/>
  <c r="N262" i="1"/>
  <c r="BK262" i="1"/>
  <c r="BJ262" i="1"/>
  <c r="BI262" i="1"/>
  <c r="BH262" i="1"/>
  <c r="BG262" i="1"/>
  <c r="Z262" i="1"/>
  <c r="BF262" i="1"/>
  <c r="BE262" i="1"/>
  <c r="BD262" i="1"/>
  <c r="BC262" i="1"/>
  <c r="BB262" i="1"/>
  <c r="BA262" i="1"/>
  <c r="AP262" i="1"/>
  <c r="AN262" i="1"/>
  <c r="AR262" i="1"/>
  <c r="AZ262" i="1"/>
  <c r="AY262" i="1"/>
  <c r="AX262" i="1"/>
  <c r="AO262" i="1"/>
  <c r="AK262" i="1"/>
  <c r="AM262" i="1"/>
  <c r="AL262" i="1"/>
  <c r="AW262" i="1"/>
  <c r="AV262" i="1"/>
  <c r="AU262" i="1"/>
  <c r="AT262" i="1"/>
  <c r="AS262" i="1"/>
  <c r="AH262" i="1"/>
  <c r="AA262" i="1"/>
  <c r="R262" i="1"/>
  <c r="M262" i="1"/>
  <c r="L262" i="1"/>
  <c r="K262" i="1"/>
  <c r="J262" i="1"/>
  <c r="I270" i="1"/>
  <c r="I271" i="1"/>
  <c r="I269" i="1"/>
  <c r="AA379" i="1"/>
  <c r="AA329" i="1"/>
  <c r="AA327" i="1"/>
  <c r="AA254" i="1"/>
  <c r="AA252" i="1"/>
  <c r="AA216" i="1"/>
  <c r="AA208" i="1"/>
  <c r="AA206" i="1"/>
  <c r="AA174" i="1"/>
  <c r="AA166" i="1"/>
  <c r="AA164" i="1"/>
  <c r="AA141" i="1"/>
  <c r="AA133" i="1"/>
  <c r="AA131" i="1"/>
  <c r="AA103" i="1"/>
  <c r="AA95" i="1"/>
  <c r="AA93" i="1"/>
  <c r="AA74" i="1"/>
  <c r="AA66" i="1"/>
  <c r="AA64" i="1"/>
  <c r="AA46" i="1"/>
  <c r="AA38" i="1"/>
  <c r="AA36" i="1"/>
  <c r="AA25" i="1"/>
  <c r="AA17" i="1"/>
  <c r="AA18" i="1"/>
  <c r="AA15" i="1"/>
  <c r="AA16" i="1" s="1"/>
  <c r="I268" i="1"/>
  <c r="C18" i="4"/>
  <c r="C19" i="4"/>
  <c r="C20" i="4"/>
  <c r="C21" i="4"/>
  <c r="C22" i="4"/>
  <c r="C25" i="4"/>
  <c r="C26" i="4"/>
  <c r="C27" i="4"/>
  <c r="C28" i="4"/>
  <c r="C29" i="4"/>
  <c r="C30" i="4"/>
  <c r="C31" i="4"/>
  <c r="C32" i="4"/>
  <c r="C33" i="4"/>
  <c r="C34" i="4"/>
  <c r="C35" i="4"/>
  <c r="C36" i="4"/>
  <c r="C37" i="4"/>
  <c r="C38" i="4"/>
  <c r="C39" i="4"/>
  <c r="C41" i="4"/>
  <c r="C42" i="4"/>
  <c r="C43" i="4"/>
  <c r="C44" i="4"/>
  <c r="C47" i="4"/>
  <c r="C48" i="4"/>
  <c r="C49" i="4"/>
  <c r="C50" i="4"/>
  <c r="C51" i="4"/>
  <c r="C52" i="4"/>
  <c r="C53" i="4"/>
  <c r="C55" i="4"/>
  <c r="C56" i="4"/>
  <c r="C57" i="4"/>
  <c r="C58" i="4"/>
  <c r="C59" i="4"/>
  <c r="C61" i="4"/>
  <c r="C62" i="4"/>
  <c r="C63" i="4"/>
  <c r="C65" i="4"/>
  <c r="C68" i="4"/>
  <c r="C69" i="4"/>
  <c r="C73" i="4"/>
  <c r="C74" i="4"/>
  <c r="C75" i="4"/>
  <c r="C78" i="4"/>
  <c r="C80" i="4"/>
  <c r="C82" i="4"/>
  <c r="C83" i="4"/>
  <c r="C84" i="4"/>
  <c r="C85" i="4"/>
  <c r="C86" i="4"/>
  <c r="C88" i="4"/>
  <c r="C89" i="4"/>
  <c r="C90" i="4"/>
  <c r="C91" i="4"/>
  <c r="C92" i="4"/>
  <c r="C94" i="4"/>
  <c r="C95" i="4"/>
  <c r="C96" i="4"/>
  <c r="C97" i="4"/>
  <c r="C98" i="4"/>
  <c r="C99" i="4"/>
  <c r="C100" i="4"/>
  <c r="C101" i="4"/>
  <c r="C46" i="4"/>
  <c r="C102" i="4"/>
  <c r="C103" i="4"/>
  <c r="C104" i="4"/>
  <c r="C106" i="4"/>
  <c r="C107" i="4"/>
  <c r="C108" i="4"/>
  <c r="C109" i="4"/>
  <c r="C110" i="4"/>
  <c r="C111" i="4"/>
  <c r="C112" i="4"/>
  <c r="C114" i="4"/>
  <c r="C115" i="4"/>
  <c r="C116" i="4"/>
  <c r="C117" i="4"/>
  <c r="C118" i="4"/>
  <c r="C119" i="4"/>
  <c r="C120" i="4"/>
  <c r="C121" i="4"/>
  <c r="C122" i="4"/>
  <c r="C123" i="4"/>
  <c r="C124" i="4"/>
  <c r="C126" i="4"/>
  <c r="C127" i="4"/>
  <c r="C128" i="4"/>
  <c r="C129" i="4"/>
  <c r="C130" i="4"/>
  <c r="C132" i="4"/>
  <c r="C133" i="4"/>
  <c r="C135" i="4"/>
  <c r="C137" i="4"/>
  <c r="C138" i="4"/>
  <c r="C139" i="4"/>
  <c r="C140" i="4"/>
  <c r="C141" i="4"/>
  <c r="C143" i="4"/>
  <c r="C145" i="4"/>
  <c r="C146" i="4"/>
  <c r="C147" i="4"/>
  <c r="C148" i="4"/>
  <c r="C149" i="4"/>
  <c r="C150" i="4"/>
  <c r="C151" i="4"/>
  <c r="C152" i="4"/>
  <c r="C153" i="4"/>
  <c r="C154" i="4"/>
  <c r="C156" i="4"/>
  <c r="C157" i="4"/>
  <c r="C158" i="4"/>
  <c r="C159" i="4"/>
  <c r="C160" i="4"/>
  <c r="C161" i="4"/>
  <c r="C163" i="4"/>
  <c r="C164" i="4"/>
  <c r="C165" i="4"/>
  <c r="C166" i="4"/>
  <c r="C167" i="4"/>
  <c r="C168" i="4"/>
  <c r="C169" i="4"/>
  <c r="C170" i="4"/>
  <c r="C171" i="4"/>
  <c r="C172" i="4"/>
  <c r="C173" i="4"/>
  <c r="C174" i="4"/>
  <c r="C175" i="4"/>
  <c r="C176" i="4"/>
  <c r="C178" i="4"/>
  <c r="C179" i="4"/>
  <c r="C180" i="4"/>
  <c r="C181" i="4"/>
  <c r="C184" i="4"/>
  <c r="C185" i="4"/>
  <c r="C186" i="4"/>
  <c r="C187" i="4"/>
  <c r="C188" i="4"/>
  <c r="C189" i="4"/>
  <c r="C191" i="4"/>
  <c r="C194" i="4"/>
  <c r="C196" i="4"/>
  <c r="C197" i="4"/>
  <c r="C198" i="4"/>
  <c r="C199" i="4"/>
  <c r="C200" i="4"/>
  <c r="C203" i="4"/>
  <c r="C205" i="4"/>
  <c r="C206" i="4"/>
  <c r="C207" i="4"/>
  <c r="C208" i="4"/>
  <c r="C209" i="4"/>
  <c r="C210" i="4"/>
  <c r="C211" i="4"/>
  <c r="E231" i="4"/>
  <c r="D232" i="4"/>
  <c r="E232" i="4"/>
  <c r="D233" i="4"/>
  <c r="E233" i="4"/>
  <c r="D234" i="4"/>
  <c r="E234" i="4"/>
  <c r="D235" i="4"/>
  <c r="E235" i="4"/>
  <c r="D236" i="4"/>
  <c r="E236" i="4"/>
  <c r="D237" i="4"/>
  <c r="E237" i="4"/>
  <c r="D238" i="4"/>
  <c r="E238" i="4"/>
  <c r="D239" i="4"/>
  <c r="E239" i="4"/>
  <c r="I8" i="1"/>
  <c r="I9" i="1"/>
  <c r="I10" i="1"/>
  <c r="I11" i="1"/>
  <c r="I12" i="1"/>
  <c r="I13" i="1"/>
  <c r="I14" i="1"/>
  <c r="F15" i="1"/>
  <c r="J15" i="1"/>
  <c r="J16" i="1" s="1"/>
  <c r="K15" i="1"/>
  <c r="K16" i="1" s="1"/>
  <c r="L15" i="1"/>
  <c r="L16" i="1" s="1"/>
  <c r="M15" i="1"/>
  <c r="M16" i="1" s="1"/>
  <c r="R15" i="1"/>
  <c r="R16" i="1" s="1"/>
  <c r="AH15" i="1"/>
  <c r="AH16" i="1" s="1"/>
  <c r="AS15" i="1"/>
  <c r="AS16" i="1" s="1"/>
  <c r="AT15" i="1"/>
  <c r="AT16" i="1" s="1"/>
  <c r="AU15" i="1"/>
  <c r="AU16" i="1" s="1"/>
  <c r="AV15" i="1"/>
  <c r="AV16" i="1"/>
  <c r="AW15" i="1"/>
  <c r="AW16" i="1" s="1"/>
  <c r="AL15" i="1"/>
  <c r="AL16" i="1" s="1"/>
  <c r="AL37" i="1" s="1"/>
  <c r="AM15" i="1"/>
  <c r="AM16" i="1" s="1"/>
  <c r="AK15" i="1"/>
  <c r="AK16" i="1" s="1"/>
  <c r="AO15" i="1"/>
  <c r="AO16" i="1"/>
  <c r="AX15" i="1"/>
  <c r="AX16" i="1"/>
  <c r="AY15" i="1"/>
  <c r="AY16" i="1" s="1"/>
  <c r="AZ15" i="1"/>
  <c r="AZ16" i="1" s="1"/>
  <c r="AR15" i="1"/>
  <c r="AR16" i="1" s="1"/>
  <c r="AN15" i="1"/>
  <c r="AN16" i="1" s="1"/>
  <c r="AP15" i="1"/>
  <c r="AP16" i="1" s="1"/>
  <c r="BA15" i="1"/>
  <c r="BA16" i="1" s="1"/>
  <c r="BB15" i="1"/>
  <c r="BB16" i="1" s="1"/>
  <c r="BC15" i="1"/>
  <c r="BC16" i="1" s="1"/>
  <c r="BD15" i="1"/>
  <c r="BD16" i="1" s="1"/>
  <c r="BE15" i="1"/>
  <c r="BE16" i="1" s="1"/>
  <c r="BF15" i="1"/>
  <c r="BF16" i="1"/>
  <c r="Z15" i="1"/>
  <c r="Z16" i="1"/>
  <c r="BG15" i="1"/>
  <c r="BG16" i="1"/>
  <c r="BH15" i="1"/>
  <c r="BH16" i="1" s="1"/>
  <c r="BI15" i="1"/>
  <c r="BI16" i="1" s="1"/>
  <c r="BJ15" i="1"/>
  <c r="BJ16" i="1" s="1"/>
  <c r="BK15" i="1"/>
  <c r="BK16" i="1" s="1"/>
  <c r="BK37" i="1" s="1"/>
  <c r="N15" i="1"/>
  <c r="N16" i="1" s="1"/>
  <c r="BL15" i="1"/>
  <c r="BL16" i="1" s="1"/>
  <c r="BL37" i="1" s="1"/>
  <c r="BM15" i="1"/>
  <c r="BM16" i="1"/>
  <c r="BM37" i="1" s="1"/>
  <c r="BN15" i="1"/>
  <c r="BN16" i="1" s="1"/>
  <c r="BO15" i="1"/>
  <c r="BO16" i="1" s="1"/>
  <c r="J17" i="1"/>
  <c r="J18" i="1"/>
  <c r="K17" i="1"/>
  <c r="K18" i="1" s="1"/>
  <c r="L17" i="1"/>
  <c r="L18" i="1" s="1"/>
  <c r="M17" i="1"/>
  <c r="M18" i="1" s="1"/>
  <c r="R17" i="1"/>
  <c r="R18" i="1" s="1"/>
  <c r="AH17" i="1"/>
  <c r="AH18" i="1"/>
  <c r="AS17" i="1"/>
  <c r="AS18" i="1" s="1"/>
  <c r="AS39" i="1" s="1"/>
  <c r="AT17" i="1"/>
  <c r="AT18" i="1" s="1"/>
  <c r="AU17" i="1"/>
  <c r="AU18" i="1"/>
  <c r="AV17" i="1"/>
  <c r="AV18" i="1"/>
  <c r="AW17" i="1"/>
  <c r="AW18" i="1"/>
  <c r="AL17" i="1"/>
  <c r="AL18" i="1" s="1"/>
  <c r="AM17" i="1"/>
  <c r="AM18" i="1" s="1"/>
  <c r="AK17" i="1"/>
  <c r="AK18" i="1" s="1"/>
  <c r="AO17" i="1"/>
  <c r="AO18" i="1" s="1"/>
  <c r="AX17" i="1"/>
  <c r="AX18" i="1" s="1"/>
  <c r="AY17" i="1"/>
  <c r="AY18" i="1" s="1"/>
  <c r="AZ17" i="1"/>
  <c r="AZ18" i="1"/>
  <c r="AR17" i="1"/>
  <c r="AR18" i="1" s="1"/>
  <c r="AN17" i="1"/>
  <c r="AN18" i="1" s="1"/>
  <c r="AP17" i="1"/>
  <c r="AP18" i="1" s="1"/>
  <c r="BA17" i="1"/>
  <c r="BA18" i="1" s="1"/>
  <c r="BB17" i="1"/>
  <c r="BB18" i="1"/>
  <c r="BC17" i="1"/>
  <c r="BC18" i="1" s="1"/>
  <c r="BD17" i="1"/>
  <c r="BD18" i="1"/>
  <c r="BE17" i="1"/>
  <c r="BE18" i="1" s="1"/>
  <c r="BF17" i="1"/>
  <c r="BF18" i="1"/>
  <c r="Z17" i="1"/>
  <c r="Z18" i="1" s="1"/>
  <c r="BG17" i="1"/>
  <c r="BG18" i="1" s="1"/>
  <c r="BG39" i="1" s="1"/>
  <c r="BH17" i="1"/>
  <c r="BH18" i="1" s="1"/>
  <c r="BI17" i="1"/>
  <c r="BI18" i="1"/>
  <c r="BJ17" i="1"/>
  <c r="BJ18" i="1"/>
  <c r="BK17" i="1"/>
  <c r="BK18" i="1" s="1"/>
  <c r="BK39" i="1" s="1"/>
  <c r="N17" i="1"/>
  <c r="N18" i="1"/>
  <c r="N39" i="1" s="1"/>
  <c r="BL17" i="1"/>
  <c r="BL18" i="1"/>
  <c r="BL39" i="1" s="1"/>
  <c r="BM17" i="1"/>
  <c r="BM18" i="1" s="1"/>
  <c r="BN17" i="1"/>
  <c r="BN18" i="1" s="1"/>
  <c r="BO17" i="1"/>
  <c r="BO18" i="1"/>
  <c r="D24" i="1"/>
  <c r="E24" i="1"/>
  <c r="J25" i="1"/>
  <c r="K25" i="1"/>
  <c r="L25" i="1"/>
  <c r="M25" i="1"/>
  <c r="R25" i="1"/>
  <c r="AH25" i="1"/>
  <c r="AS25" i="1"/>
  <c r="AT25" i="1"/>
  <c r="AU25" i="1"/>
  <c r="AV25" i="1"/>
  <c r="AW25" i="1"/>
  <c r="AL25" i="1"/>
  <c r="AM25" i="1"/>
  <c r="AK25" i="1"/>
  <c r="AO25" i="1"/>
  <c r="AX25" i="1"/>
  <c r="AY25" i="1"/>
  <c r="AZ25" i="1"/>
  <c r="AR25" i="1"/>
  <c r="AN25" i="1"/>
  <c r="AP25" i="1"/>
  <c r="BA25" i="1"/>
  <c r="BB25" i="1"/>
  <c r="BC25" i="1"/>
  <c r="BD25" i="1"/>
  <c r="BE25" i="1"/>
  <c r="BF25" i="1"/>
  <c r="Z25" i="1"/>
  <c r="BG25" i="1"/>
  <c r="BH25" i="1"/>
  <c r="BI25" i="1"/>
  <c r="BJ25" i="1"/>
  <c r="BK25" i="1"/>
  <c r="N25" i="1"/>
  <c r="BL25" i="1"/>
  <c r="BM25" i="1"/>
  <c r="BN25" i="1"/>
  <c r="BO25" i="1"/>
  <c r="I27" i="1"/>
  <c r="I28" i="1"/>
  <c r="I29" i="1"/>
  <c r="I30" i="1"/>
  <c r="I31" i="1"/>
  <c r="I32" i="1"/>
  <c r="I33" i="1"/>
  <c r="I34" i="1"/>
  <c r="F36" i="1"/>
  <c r="J36" i="1"/>
  <c r="K36" i="1"/>
  <c r="L36" i="1"/>
  <c r="M36" i="1"/>
  <c r="R36" i="1"/>
  <c r="AH36" i="1"/>
  <c r="AH37" i="1" s="1"/>
  <c r="AS36" i="1"/>
  <c r="AT36" i="1"/>
  <c r="AU36" i="1"/>
  <c r="AV36" i="1"/>
  <c r="AW36" i="1"/>
  <c r="AL36" i="1"/>
  <c r="AM36" i="1"/>
  <c r="AK36" i="1"/>
  <c r="AO36" i="1"/>
  <c r="AX36" i="1"/>
  <c r="AY36" i="1"/>
  <c r="AZ36" i="1"/>
  <c r="AR36" i="1"/>
  <c r="AN36" i="1"/>
  <c r="AP36" i="1"/>
  <c r="BA36" i="1"/>
  <c r="BB36" i="1"/>
  <c r="BB37" i="1" s="1"/>
  <c r="BB65" i="1" s="1"/>
  <c r="BB94" i="1" s="1"/>
  <c r="BB132" i="1" s="1"/>
  <c r="BB165" i="1" s="1"/>
  <c r="BC36" i="1"/>
  <c r="BD36" i="1"/>
  <c r="BE36" i="1"/>
  <c r="BF36" i="1"/>
  <c r="Z36" i="1"/>
  <c r="BG36" i="1"/>
  <c r="BH36" i="1"/>
  <c r="BI36" i="1"/>
  <c r="BJ36" i="1"/>
  <c r="BK36" i="1"/>
  <c r="N36" i="1"/>
  <c r="BL36" i="1"/>
  <c r="BM36" i="1"/>
  <c r="BN36" i="1"/>
  <c r="BO36" i="1"/>
  <c r="J38" i="1"/>
  <c r="K38" i="1"/>
  <c r="L38" i="1"/>
  <c r="L39" i="1" s="1"/>
  <c r="M38" i="1"/>
  <c r="M39" i="1" s="1"/>
  <c r="R38" i="1"/>
  <c r="AH38" i="1"/>
  <c r="AS38" i="1"/>
  <c r="AT38" i="1"/>
  <c r="AU38" i="1"/>
  <c r="AV38" i="1"/>
  <c r="AW38" i="1"/>
  <c r="AL38" i="1"/>
  <c r="AM38" i="1"/>
  <c r="AM39" i="1" s="1"/>
  <c r="AK38" i="1"/>
  <c r="AK39" i="1"/>
  <c r="AO38" i="1"/>
  <c r="AX38" i="1"/>
  <c r="AY38" i="1"/>
  <c r="AZ38" i="1"/>
  <c r="AR38" i="1"/>
  <c r="AN38" i="1"/>
  <c r="AP38" i="1"/>
  <c r="BA38" i="1"/>
  <c r="BB38" i="1"/>
  <c r="BC38" i="1"/>
  <c r="BC39" i="1" s="1"/>
  <c r="BD38" i="1"/>
  <c r="BE38" i="1"/>
  <c r="BF38" i="1"/>
  <c r="Z38" i="1"/>
  <c r="BG38" i="1"/>
  <c r="BH38" i="1"/>
  <c r="BI38" i="1"/>
  <c r="BJ38" i="1"/>
  <c r="BK38" i="1"/>
  <c r="N38" i="1"/>
  <c r="BL38" i="1"/>
  <c r="BM38" i="1"/>
  <c r="BN38" i="1"/>
  <c r="BO38" i="1"/>
  <c r="D45" i="1"/>
  <c r="E45" i="1"/>
  <c r="J46" i="1"/>
  <c r="K46" i="1"/>
  <c r="L46" i="1"/>
  <c r="M46" i="1"/>
  <c r="R46" i="1"/>
  <c r="AH46" i="1"/>
  <c r="AS46" i="1"/>
  <c r="AT46" i="1"/>
  <c r="AU46" i="1"/>
  <c r="AV46" i="1"/>
  <c r="AW46" i="1"/>
  <c r="AL46" i="1"/>
  <c r="AM46" i="1"/>
  <c r="AK46" i="1"/>
  <c r="AO46" i="1"/>
  <c r="AX46" i="1"/>
  <c r="AY46" i="1"/>
  <c r="AZ46" i="1"/>
  <c r="AR46" i="1"/>
  <c r="AN46" i="1"/>
  <c r="AP46" i="1"/>
  <c r="BA46" i="1"/>
  <c r="BB46" i="1"/>
  <c r="BC46" i="1"/>
  <c r="BD46" i="1"/>
  <c r="BE46" i="1"/>
  <c r="BF46" i="1"/>
  <c r="Z46" i="1"/>
  <c r="BG46" i="1"/>
  <c r="BH46" i="1"/>
  <c r="BI46" i="1"/>
  <c r="BJ46" i="1"/>
  <c r="BK46" i="1"/>
  <c r="N46" i="1"/>
  <c r="BL46" i="1"/>
  <c r="BM46" i="1"/>
  <c r="BN46" i="1"/>
  <c r="I48" i="1"/>
  <c r="I49" i="1"/>
  <c r="I50" i="1"/>
  <c r="I51" i="1"/>
  <c r="I52" i="1"/>
  <c r="I53" i="1"/>
  <c r="I54" i="1"/>
  <c r="I55" i="1"/>
  <c r="I56" i="1"/>
  <c r="I57" i="1"/>
  <c r="I58" i="1"/>
  <c r="F64" i="1"/>
  <c r="J64" i="1"/>
  <c r="K64" i="1"/>
  <c r="L64" i="1"/>
  <c r="M64" i="1"/>
  <c r="R64" i="1"/>
  <c r="AH64" i="1"/>
  <c r="AS64" i="1"/>
  <c r="AT64" i="1"/>
  <c r="AU64" i="1"/>
  <c r="AV64" i="1"/>
  <c r="AW64" i="1"/>
  <c r="AL64" i="1"/>
  <c r="AM64" i="1"/>
  <c r="AK64" i="1"/>
  <c r="AO64" i="1"/>
  <c r="AX64" i="1"/>
  <c r="AY64" i="1"/>
  <c r="AZ64" i="1"/>
  <c r="AR64" i="1"/>
  <c r="AN64" i="1"/>
  <c r="AP64" i="1"/>
  <c r="BA64" i="1"/>
  <c r="BB64" i="1"/>
  <c r="BC64" i="1"/>
  <c r="BD64" i="1"/>
  <c r="BE64" i="1"/>
  <c r="BF64" i="1"/>
  <c r="Z64" i="1"/>
  <c r="BG64" i="1"/>
  <c r="BH64" i="1"/>
  <c r="BI64" i="1"/>
  <c r="BJ64" i="1"/>
  <c r="BK64" i="1"/>
  <c r="N64" i="1"/>
  <c r="BL64" i="1"/>
  <c r="BM64" i="1"/>
  <c r="BN64" i="1"/>
  <c r="BO64" i="1"/>
  <c r="J66" i="1"/>
  <c r="K66" i="1"/>
  <c r="L66" i="1"/>
  <c r="M66" i="1"/>
  <c r="R66" i="1"/>
  <c r="AH66" i="1"/>
  <c r="AS66" i="1"/>
  <c r="AT66" i="1"/>
  <c r="AU66" i="1"/>
  <c r="AV66" i="1"/>
  <c r="AW66" i="1"/>
  <c r="AL66" i="1"/>
  <c r="AM66" i="1"/>
  <c r="AK66" i="1"/>
  <c r="AO66" i="1"/>
  <c r="AX66" i="1"/>
  <c r="AY66" i="1"/>
  <c r="AZ66" i="1"/>
  <c r="AR66" i="1"/>
  <c r="AN66" i="1"/>
  <c r="AP66" i="1"/>
  <c r="BA66" i="1"/>
  <c r="BB66" i="1"/>
  <c r="BC66" i="1"/>
  <c r="BD66" i="1"/>
  <c r="BE66" i="1"/>
  <c r="BF66" i="1"/>
  <c r="Z66" i="1"/>
  <c r="BG66" i="1"/>
  <c r="BH66" i="1"/>
  <c r="BI66" i="1"/>
  <c r="BJ66" i="1"/>
  <c r="BK66" i="1"/>
  <c r="N66" i="1"/>
  <c r="BL66" i="1"/>
  <c r="BM66" i="1"/>
  <c r="BN66" i="1"/>
  <c r="BO66" i="1"/>
  <c r="D73" i="1"/>
  <c r="E73" i="1"/>
  <c r="J74" i="1"/>
  <c r="K74" i="1"/>
  <c r="L74" i="1"/>
  <c r="M74" i="1"/>
  <c r="R74" i="1"/>
  <c r="AH74" i="1"/>
  <c r="AS74" i="1"/>
  <c r="AT74" i="1"/>
  <c r="AU74" i="1"/>
  <c r="AV74" i="1"/>
  <c r="AW74" i="1"/>
  <c r="AL74" i="1"/>
  <c r="AM74" i="1"/>
  <c r="AK74" i="1"/>
  <c r="AO74" i="1"/>
  <c r="AX74" i="1"/>
  <c r="AY74" i="1"/>
  <c r="AZ74" i="1"/>
  <c r="AR74" i="1"/>
  <c r="AN74" i="1"/>
  <c r="AP74" i="1"/>
  <c r="BA74" i="1"/>
  <c r="BB74" i="1"/>
  <c r="BC74" i="1"/>
  <c r="BD74" i="1"/>
  <c r="BE74" i="1"/>
  <c r="BF74" i="1"/>
  <c r="Z74" i="1"/>
  <c r="BG74" i="1"/>
  <c r="BH74" i="1"/>
  <c r="BI74" i="1"/>
  <c r="BJ74" i="1"/>
  <c r="BK74" i="1"/>
  <c r="N74" i="1"/>
  <c r="BL74" i="1"/>
  <c r="BM74" i="1"/>
  <c r="BN74" i="1"/>
  <c r="I76" i="1"/>
  <c r="I77" i="1"/>
  <c r="I78" i="1"/>
  <c r="I79" i="1"/>
  <c r="I80" i="1"/>
  <c r="I81" i="1"/>
  <c r="I82" i="1"/>
  <c r="I84" i="1"/>
  <c r="I85" i="1"/>
  <c r="I86" i="1"/>
  <c r="F93" i="1"/>
  <c r="J93" i="1"/>
  <c r="K93" i="1"/>
  <c r="L93" i="1"/>
  <c r="M93" i="1"/>
  <c r="R93" i="1"/>
  <c r="AH93" i="1"/>
  <c r="AS93" i="1"/>
  <c r="AT93" i="1"/>
  <c r="AU93" i="1"/>
  <c r="AV93" i="1"/>
  <c r="AW93" i="1"/>
  <c r="AL93" i="1"/>
  <c r="AM93" i="1"/>
  <c r="AK93" i="1"/>
  <c r="AO93" i="1"/>
  <c r="AX93" i="1"/>
  <c r="AY93" i="1"/>
  <c r="AZ93" i="1"/>
  <c r="AR93" i="1"/>
  <c r="AN93" i="1"/>
  <c r="AP93" i="1"/>
  <c r="BA93" i="1"/>
  <c r="BB93" i="1"/>
  <c r="BC93" i="1"/>
  <c r="BD93" i="1"/>
  <c r="BE93" i="1"/>
  <c r="BF93" i="1"/>
  <c r="Z93" i="1"/>
  <c r="BG93" i="1"/>
  <c r="BH93" i="1"/>
  <c r="BI93" i="1"/>
  <c r="BJ93" i="1"/>
  <c r="BK93" i="1"/>
  <c r="N93" i="1"/>
  <c r="BL93" i="1"/>
  <c r="BM93" i="1"/>
  <c r="BN93" i="1"/>
  <c r="BO93" i="1"/>
  <c r="J95" i="1"/>
  <c r="K95" i="1"/>
  <c r="L95" i="1"/>
  <c r="M95" i="1"/>
  <c r="R95" i="1"/>
  <c r="AH95" i="1"/>
  <c r="AS95" i="1"/>
  <c r="AT95" i="1"/>
  <c r="AU95" i="1"/>
  <c r="AV95" i="1"/>
  <c r="AW95" i="1"/>
  <c r="AL95" i="1"/>
  <c r="AM95" i="1"/>
  <c r="AK95" i="1"/>
  <c r="AO95" i="1"/>
  <c r="AX95" i="1"/>
  <c r="AY95" i="1"/>
  <c r="AZ95" i="1"/>
  <c r="AR95" i="1"/>
  <c r="AN95" i="1"/>
  <c r="AP95" i="1"/>
  <c r="BA95" i="1"/>
  <c r="BB95" i="1"/>
  <c r="BC95" i="1"/>
  <c r="BD95" i="1"/>
  <c r="BE95" i="1"/>
  <c r="BF95" i="1"/>
  <c r="Z95" i="1"/>
  <c r="BG95" i="1"/>
  <c r="BH95" i="1"/>
  <c r="BI95" i="1"/>
  <c r="BJ95" i="1"/>
  <c r="BK95" i="1"/>
  <c r="N95" i="1"/>
  <c r="BL95" i="1"/>
  <c r="BM95" i="1"/>
  <c r="BN95" i="1"/>
  <c r="BO95" i="1"/>
  <c r="D102" i="1"/>
  <c r="E102" i="1"/>
  <c r="J103" i="1"/>
  <c r="K103" i="1"/>
  <c r="L103" i="1"/>
  <c r="M103" i="1"/>
  <c r="R103" i="1"/>
  <c r="AH103" i="1"/>
  <c r="AS103" i="1"/>
  <c r="AT103" i="1"/>
  <c r="AU103" i="1"/>
  <c r="AV103" i="1"/>
  <c r="AW103" i="1"/>
  <c r="AL103" i="1"/>
  <c r="AM103" i="1"/>
  <c r="AK103" i="1"/>
  <c r="AO103" i="1"/>
  <c r="AX103" i="1"/>
  <c r="AY103" i="1"/>
  <c r="AZ103" i="1"/>
  <c r="AR103" i="1"/>
  <c r="AN103" i="1"/>
  <c r="AP103" i="1"/>
  <c r="BA103" i="1"/>
  <c r="BB103" i="1"/>
  <c r="BC103" i="1"/>
  <c r="BD103" i="1"/>
  <c r="BE103" i="1"/>
  <c r="BF103" i="1"/>
  <c r="Z103" i="1"/>
  <c r="BG103" i="1"/>
  <c r="BH103" i="1"/>
  <c r="BI103" i="1"/>
  <c r="BJ103" i="1"/>
  <c r="BK103" i="1"/>
  <c r="N103" i="1"/>
  <c r="BL103" i="1"/>
  <c r="BM103" i="1"/>
  <c r="BN103"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F131" i="1"/>
  <c r="J131" i="1"/>
  <c r="K131" i="1"/>
  <c r="L131" i="1"/>
  <c r="M131" i="1"/>
  <c r="R131" i="1"/>
  <c r="AH131" i="1"/>
  <c r="AS131" i="1"/>
  <c r="AT131" i="1"/>
  <c r="AU131" i="1"/>
  <c r="AV131" i="1"/>
  <c r="AW131" i="1"/>
  <c r="AL131" i="1"/>
  <c r="AM131" i="1"/>
  <c r="AK131" i="1"/>
  <c r="AO131" i="1"/>
  <c r="AX131" i="1"/>
  <c r="AY131" i="1"/>
  <c r="AZ131" i="1"/>
  <c r="AR131" i="1"/>
  <c r="AN131" i="1"/>
  <c r="AP131" i="1"/>
  <c r="BA131" i="1"/>
  <c r="BB131" i="1"/>
  <c r="BC131" i="1"/>
  <c r="BD131" i="1"/>
  <c r="BE131" i="1"/>
  <c r="BF131" i="1"/>
  <c r="Z131" i="1"/>
  <c r="BG131" i="1"/>
  <c r="BH131" i="1"/>
  <c r="BI131" i="1"/>
  <c r="BJ131" i="1"/>
  <c r="BK131" i="1"/>
  <c r="N131" i="1"/>
  <c r="BL131" i="1"/>
  <c r="BM131" i="1"/>
  <c r="BN131" i="1"/>
  <c r="BO131" i="1"/>
  <c r="J133" i="1"/>
  <c r="K133" i="1"/>
  <c r="L133" i="1"/>
  <c r="M133" i="1"/>
  <c r="R133" i="1"/>
  <c r="AH133" i="1"/>
  <c r="AS133" i="1"/>
  <c r="AT133" i="1"/>
  <c r="AU133" i="1"/>
  <c r="AV133" i="1"/>
  <c r="AW133" i="1"/>
  <c r="AL133" i="1"/>
  <c r="AM133" i="1"/>
  <c r="AK133" i="1"/>
  <c r="AO133" i="1"/>
  <c r="AX133" i="1"/>
  <c r="AY133" i="1"/>
  <c r="AZ133" i="1"/>
  <c r="AR133" i="1"/>
  <c r="AN133" i="1"/>
  <c r="AP133" i="1"/>
  <c r="BA133" i="1"/>
  <c r="BB133" i="1"/>
  <c r="BC133" i="1"/>
  <c r="BD133" i="1"/>
  <c r="BE133" i="1"/>
  <c r="BF133" i="1"/>
  <c r="Z133" i="1"/>
  <c r="BG133" i="1"/>
  <c r="BH133" i="1"/>
  <c r="BI133" i="1"/>
  <c r="BJ133" i="1"/>
  <c r="BK133" i="1"/>
  <c r="N133" i="1"/>
  <c r="BL133" i="1"/>
  <c r="BM133" i="1"/>
  <c r="BN133" i="1"/>
  <c r="BO133" i="1"/>
  <c r="E140" i="1"/>
  <c r="J141" i="1"/>
  <c r="K141" i="1"/>
  <c r="L141" i="1"/>
  <c r="M141" i="1"/>
  <c r="R141" i="1"/>
  <c r="AH141" i="1"/>
  <c r="AS141" i="1"/>
  <c r="AT141" i="1"/>
  <c r="AU141" i="1"/>
  <c r="AV141" i="1"/>
  <c r="AW141" i="1"/>
  <c r="AL141" i="1"/>
  <c r="AM141" i="1"/>
  <c r="AK141" i="1"/>
  <c r="AO141" i="1"/>
  <c r="AX141" i="1"/>
  <c r="AY141" i="1"/>
  <c r="AZ141" i="1"/>
  <c r="AR141" i="1"/>
  <c r="AN141" i="1"/>
  <c r="AP141" i="1"/>
  <c r="BA141" i="1"/>
  <c r="BB141" i="1"/>
  <c r="BC141" i="1"/>
  <c r="BD141" i="1"/>
  <c r="BE141" i="1"/>
  <c r="BF141" i="1"/>
  <c r="Z141" i="1"/>
  <c r="BG141" i="1"/>
  <c r="BH141" i="1"/>
  <c r="BI141" i="1"/>
  <c r="BJ141" i="1"/>
  <c r="BK141" i="1"/>
  <c r="N141" i="1"/>
  <c r="BL141" i="1"/>
  <c r="BM141" i="1"/>
  <c r="BN141" i="1"/>
  <c r="I143" i="1"/>
  <c r="I144" i="1"/>
  <c r="I145" i="1"/>
  <c r="I146" i="1"/>
  <c r="I147" i="1"/>
  <c r="I148" i="1"/>
  <c r="I149" i="1"/>
  <c r="I150" i="1"/>
  <c r="I151" i="1"/>
  <c r="I152" i="1"/>
  <c r="I153" i="1"/>
  <c r="I154" i="1"/>
  <c r="I155" i="1"/>
  <c r="I156" i="1"/>
  <c r="I157" i="1"/>
  <c r="I158" i="1"/>
  <c r="I159" i="1"/>
  <c r="I160" i="1"/>
  <c r="I161" i="1"/>
  <c r="F164" i="1"/>
  <c r="J164" i="1"/>
  <c r="K164" i="1"/>
  <c r="L164" i="1"/>
  <c r="M164" i="1"/>
  <c r="R164" i="1"/>
  <c r="AH164" i="1"/>
  <c r="AS164" i="1"/>
  <c r="AT164" i="1"/>
  <c r="AU164" i="1"/>
  <c r="AV164" i="1"/>
  <c r="AW164" i="1"/>
  <c r="AL164" i="1"/>
  <c r="AM164" i="1"/>
  <c r="AK164" i="1"/>
  <c r="AO164" i="1"/>
  <c r="AX164" i="1"/>
  <c r="AY164" i="1"/>
  <c r="AZ164" i="1"/>
  <c r="AR164" i="1"/>
  <c r="AN164" i="1"/>
  <c r="AP164" i="1"/>
  <c r="BA164" i="1"/>
  <c r="BB164" i="1"/>
  <c r="BC164" i="1"/>
  <c r="BD164" i="1"/>
  <c r="BE164" i="1"/>
  <c r="BF164" i="1"/>
  <c r="Z164" i="1"/>
  <c r="BG164" i="1"/>
  <c r="BH164" i="1"/>
  <c r="BI164" i="1"/>
  <c r="BJ164" i="1"/>
  <c r="BK164" i="1"/>
  <c r="N164" i="1"/>
  <c r="BL164" i="1"/>
  <c r="BM164" i="1"/>
  <c r="BN164" i="1"/>
  <c r="BO164" i="1"/>
  <c r="J166" i="1"/>
  <c r="K166" i="1"/>
  <c r="L166" i="1"/>
  <c r="M166" i="1"/>
  <c r="R166" i="1"/>
  <c r="AH166" i="1"/>
  <c r="AS166" i="1"/>
  <c r="AT166" i="1"/>
  <c r="AU166" i="1"/>
  <c r="AV166" i="1"/>
  <c r="AW166" i="1"/>
  <c r="AL166" i="1"/>
  <c r="AM166" i="1"/>
  <c r="AK166" i="1"/>
  <c r="AO166" i="1"/>
  <c r="AX166" i="1"/>
  <c r="AY166" i="1"/>
  <c r="AZ166" i="1"/>
  <c r="AR166" i="1"/>
  <c r="AN166" i="1"/>
  <c r="AP166" i="1"/>
  <c r="BA166" i="1"/>
  <c r="BB166" i="1"/>
  <c r="BC166" i="1"/>
  <c r="BD166" i="1"/>
  <c r="BE166" i="1"/>
  <c r="BF166" i="1"/>
  <c r="Z166" i="1"/>
  <c r="BG166" i="1"/>
  <c r="BH166" i="1"/>
  <c r="BI166" i="1"/>
  <c r="BJ166" i="1"/>
  <c r="BK166" i="1"/>
  <c r="N166" i="1"/>
  <c r="BL166" i="1"/>
  <c r="BM166" i="1"/>
  <c r="BN166" i="1"/>
  <c r="BO166" i="1"/>
  <c r="D173" i="1"/>
  <c r="E173" i="1"/>
  <c r="J174" i="1"/>
  <c r="K174" i="1"/>
  <c r="L174" i="1"/>
  <c r="M174" i="1"/>
  <c r="R174" i="1"/>
  <c r="AH174" i="1"/>
  <c r="AS174" i="1"/>
  <c r="AT174" i="1"/>
  <c r="AU174" i="1"/>
  <c r="AV174" i="1"/>
  <c r="AW174" i="1"/>
  <c r="AL174" i="1"/>
  <c r="AM174" i="1"/>
  <c r="AK174" i="1"/>
  <c r="AO174" i="1"/>
  <c r="AX174" i="1"/>
  <c r="AY174" i="1"/>
  <c r="AZ174" i="1"/>
  <c r="AR174" i="1"/>
  <c r="AN174" i="1"/>
  <c r="AP174" i="1"/>
  <c r="BA174" i="1"/>
  <c r="BB174" i="1"/>
  <c r="BC174" i="1"/>
  <c r="BD174" i="1"/>
  <c r="BE174" i="1"/>
  <c r="BF174" i="1"/>
  <c r="Z174" i="1"/>
  <c r="BG174" i="1"/>
  <c r="BH174" i="1"/>
  <c r="BI174" i="1"/>
  <c r="BJ174" i="1"/>
  <c r="BK174" i="1"/>
  <c r="N174" i="1"/>
  <c r="BL174" i="1"/>
  <c r="BM174" i="1"/>
  <c r="BN174" i="1"/>
  <c r="BO174"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F206" i="1"/>
  <c r="J206" i="1"/>
  <c r="K206" i="1"/>
  <c r="L206" i="1"/>
  <c r="M206" i="1"/>
  <c r="R206" i="1"/>
  <c r="AH206" i="1"/>
  <c r="AS206" i="1"/>
  <c r="AT206" i="1"/>
  <c r="AU206" i="1"/>
  <c r="AV206" i="1"/>
  <c r="AW206" i="1"/>
  <c r="AL206" i="1"/>
  <c r="AM206" i="1"/>
  <c r="AK206" i="1"/>
  <c r="AO206" i="1"/>
  <c r="AX206" i="1"/>
  <c r="AY206" i="1"/>
  <c r="AZ206" i="1"/>
  <c r="AR206" i="1"/>
  <c r="AN206" i="1"/>
  <c r="AP206" i="1"/>
  <c r="BA206" i="1"/>
  <c r="BB206" i="1"/>
  <c r="BC206" i="1"/>
  <c r="BD206" i="1"/>
  <c r="BE206" i="1"/>
  <c r="BF206" i="1"/>
  <c r="Z206" i="1"/>
  <c r="BG206" i="1"/>
  <c r="BH206" i="1"/>
  <c r="BI206" i="1"/>
  <c r="BJ206" i="1"/>
  <c r="BK206" i="1"/>
  <c r="N206" i="1"/>
  <c r="BL206" i="1"/>
  <c r="BM206" i="1"/>
  <c r="BN206" i="1"/>
  <c r="BO206" i="1"/>
  <c r="J208" i="1"/>
  <c r="K208" i="1"/>
  <c r="L208" i="1"/>
  <c r="M208" i="1"/>
  <c r="R208" i="1"/>
  <c r="AH208" i="1"/>
  <c r="AS208" i="1"/>
  <c r="AT208" i="1"/>
  <c r="AU208" i="1"/>
  <c r="AV208" i="1"/>
  <c r="AW208" i="1"/>
  <c r="AL208" i="1"/>
  <c r="AM208" i="1"/>
  <c r="AK208" i="1"/>
  <c r="AO208" i="1"/>
  <c r="AX208" i="1"/>
  <c r="AY208" i="1"/>
  <c r="AZ208" i="1"/>
  <c r="AR208" i="1"/>
  <c r="AN208" i="1"/>
  <c r="AP208" i="1"/>
  <c r="BA208" i="1"/>
  <c r="BB208" i="1"/>
  <c r="BC208" i="1"/>
  <c r="BD208" i="1"/>
  <c r="BE208" i="1"/>
  <c r="BF208" i="1"/>
  <c r="Z208" i="1"/>
  <c r="BG208" i="1"/>
  <c r="BH208" i="1"/>
  <c r="BI208" i="1"/>
  <c r="BJ208" i="1"/>
  <c r="BK208" i="1"/>
  <c r="N208" i="1"/>
  <c r="BL208" i="1"/>
  <c r="BM208" i="1"/>
  <c r="BN208" i="1"/>
  <c r="BO208" i="1"/>
  <c r="D215" i="1"/>
  <c r="E215" i="1"/>
  <c r="J216" i="1"/>
  <c r="K216" i="1"/>
  <c r="L216" i="1"/>
  <c r="M216" i="1"/>
  <c r="R216" i="1"/>
  <c r="AH216" i="1"/>
  <c r="AS216" i="1"/>
  <c r="AT216" i="1"/>
  <c r="AU216" i="1"/>
  <c r="AV216" i="1"/>
  <c r="AW216" i="1"/>
  <c r="AL216" i="1"/>
  <c r="AM216" i="1"/>
  <c r="AK216" i="1"/>
  <c r="AO216" i="1"/>
  <c r="AX216" i="1"/>
  <c r="AY216" i="1"/>
  <c r="AZ216" i="1"/>
  <c r="AR216" i="1"/>
  <c r="AN216" i="1"/>
  <c r="AP216" i="1"/>
  <c r="BA216" i="1"/>
  <c r="BB216" i="1"/>
  <c r="BC216" i="1"/>
  <c r="BD216" i="1"/>
  <c r="BE216" i="1"/>
  <c r="BF216" i="1"/>
  <c r="Z216" i="1"/>
  <c r="BG216" i="1"/>
  <c r="BH216" i="1"/>
  <c r="BI216" i="1"/>
  <c r="BJ216" i="1"/>
  <c r="BK216" i="1"/>
  <c r="N216" i="1"/>
  <c r="BL216" i="1"/>
  <c r="BM216" i="1"/>
  <c r="BN216" i="1"/>
  <c r="BO216" i="1"/>
  <c r="I218" i="1"/>
  <c r="I219" i="1"/>
  <c r="I220" i="1"/>
  <c r="I221" i="1"/>
  <c r="I222" i="1"/>
  <c r="I223"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F252" i="1"/>
  <c r="J252" i="1"/>
  <c r="K252" i="1"/>
  <c r="L252" i="1"/>
  <c r="M252" i="1"/>
  <c r="R252" i="1"/>
  <c r="AH252" i="1"/>
  <c r="AS252" i="1"/>
  <c r="AT252" i="1"/>
  <c r="AU252" i="1"/>
  <c r="AV252" i="1"/>
  <c r="AW252" i="1"/>
  <c r="AL252" i="1"/>
  <c r="AM252" i="1"/>
  <c r="AK252" i="1"/>
  <c r="AO252" i="1"/>
  <c r="AX252" i="1"/>
  <c r="AY252" i="1"/>
  <c r="AZ252" i="1"/>
  <c r="AR252" i="1"/>
  <c r="AN252" i="1"/>
  <c r="AP252" i="1"/>
  <c r="BA252" i="1"/>
  <c r="BB252" i="1"/>
  <c r="BC252" i="1"/>
  <c r="BD252" i="1"/>
  <c r="BE252" i="1"/>
  <c r="BF252" i="1"/>
  <c r="Z252" i="1"/>
  <c r="BG252" i="1"/>
  <c r="BH252" i="1"/>
  <c r="BI252" i="1"/>
  <c r="BJ252" i="1"/>
  <c r="BK252" i="1"/>
  <c r="N252" i="1"/>
  <c r="BL252" i="1"/>
  <c r="BM252" i="1"/>
  <c r="BN252" i="1"/>
  <c r="BO252" i="1"/>
  <c r="J254" i="1"/>
  <c r="K254" i="1"/>
  <c r="L254" i="1"/>
  <c r="M254" i="1"/>
  <c r="R254" i="1"/>
  <c r="AH254" i="1"/>
  <c r="AS254" i="1"/>
  <c r="AT254" i="1"/>
  <c r="AU254" i="1"/>
  <c r="AV254" i="1"/>
  <c r="AW254" i="1"/>
  <c r="AL254" i="1"/>
  <c r="AM254" i="1"/>
  <c r="AK254" i="1"/>
  <c r="AO254" i="1"/>
  <c r="AX254" i="1"/>
  <c r="AY254" i="1"/>
  <c r="AZ254" i="1"/>
  <c r="AR254" i="1"/>
  <c r="AN254" i="1"/>
  <c r="AP254" i="1"/>
  <c r="BA254" i="1"/>
  <c r="BB254" i="1"/>
  <c r="BC254" i="1"/>
  <c r="BD254" i="1"/>
  <c r="BE254" i="1"/>
  <c r="BF254" i="1"/>
  <c r="Z254" i="1"/>
  <c r="BG254" i="1"/>
  <c r="BH254" i="1"/>
  <c r="BI254" i="1"/>
  <c r="BJ254" i="1"/>
  <c r="BK254" i="1"/>
  <c r="N254" i="1"/>
  <c r="BL254" i="1"/>
  <c r="BM254" i="1"/>
  <c r="BN254" i="1"/>
  <c r="BO254" i="1"/>
  <c r="D261" i="1"/>
  <c r="E261" i="1"/>
  <c r="I264" i="1"/>
  <c r="I265" i="1"/>
  <c r="I266" i="1"/>
  <c r="I267" i="1"/>
  <c r="I281" i="1"/>
  <c r="I307" i="1"/>
  <c r="I308" i="1"/>
  <c r="I309" i="1"/>
  <c r="I310" i="1"/>
  <c r="I311" i="1"/>
  <c r="I312" i="1"/>
  <c r="I313" i="1"/>
  <c r="I314" i="1"/>
  <c r="I315" i="1"/>
  <c r="I316" i="1"/>
  <c r="I317" i="1"/>
  <c r="I318" i="1"/>
  <c r="I319" i="1"/>
  <c r="I320" i="1"/>
  <c r="I321" i="1"/>
  <c r="I322" i="1"/>
  <c r="I323" i="1"/>
  <c r="I324" i="1"/>
  <c r="I325" i="1"/>
  <c r="J327" i="1"/>
  <c r="K327" i="1"/>
  <c r="L327" i="1"/>
  <c r="M327" i="1"/>
  <c r="R327" i="1"/>
  <c r="AH327" i="1"/>
  <c r="AS327" i="1"/>
  <c r="AT327" i="1"/>
  <c r="AU327" i="1"/>
  <c r="AV327" i="1"/>
  <c r="AW327" i="1"/>
  <c r="AL327" i="1"/>
  <c r="AM327" i="1"/>
  <c r="AK327" i="1"/>
  <c r="AO327" i="1"/>
  <c r="AX327" i="1"/>
  <c r="AY327" i="1"/>
  <c r="AZ327" i="1"/>
  <c r="AR327" i="1"/>
  <c r="AN327" i="1"/>
  <c r="AP327" i="1"/>
  <c r="BA327" i="1"/>
  <c r="BB327" i="1"/>
  <c r="BC327" i="1"/>
  <c r="BD327" i="1"/>
  <c r="BE327" i="1"/>
  <c r="BF327" i="1"/>
  <c r="Z327" i="1"/>
  <c r="BG327" i="1"/>
  <c r="BH327" i="1"/>
  <c r="BI327" i="1"/>
  <c r="BJ327" i="1"/>
  <c r="BK327" i="1"/>
  <c r="N327" i="1"/>
  <c r="BL327" i="1"/>
  <c r="BM327" i="1"/>
  <c r="BN327" i="1"/>
  <c r="BO327" i="1"/>
  <c r="J329" i="1"/>
  <c r="K329" i="1"/>
  <c r="L329" i="1"/>
  <c r="M329" i="1"/>
  <c r="R329" i="1"/>
  <c r="AH329" i="1"/>
  <c r="AS329" i="1"/>
  <c r="AT329" i="1"/>
  <c r="AU329" i="1"/>
  <c r="AV329" i="1"/>
  <c r="AW329" i="1"/>
  <c r="AL329" i="1"/>
  <c r="AM329" i="1"/>
  <c r="AK329" i="1"/>
  <c r="AO329" i="1"/>
  <c r="AX329" i="1"/>
  <c r="AY329" i="1"/>
  <c r="AZ329" i="1"/>
  <c r="AR329" i="1"/>
  <c r="AN329" i="1"/>
  <c r="AP329" i="1"/>
  <c r="BA329" i="1"/>
  <c r="BB329" i="1"/>
  <c r="BC329" i="1"/>
  <c r="BD329" i="1"/>
  <c r="BE329" i="1"/>
  <c r="BF329" i="1"/>
  <c r="Z329" i="1"/>
  <c r="BG329" i="1"/>
  <c r="BH329" i="1"/>
  <c r="BI329" i="1"/>
  <c r="BJ329" i="1"/>
  <c r="BK329" i="1"/>
  <c r="N329" i="1"/>
  <c r="BL329" i="1"/>
  <c r="BM329" i="1"/>
  <c r="BN329" i="1"/>
  <c r="BO329" i="1"/>
  <c r="D378" i="1"/>
  <c r="E378" i="1"/>
  <c r="J379" i="1"/>
  <c r="K379" i="1"/>
  <c r="L379" i="1"/>
  <c r="M379" i="1"/>
  <c r="R379" i="1"/>
  <c r="AH379" i="1"/>
  <c r="AS379" i="1"/>
  <c r="AT379" i="1"/>
  <c r="AU379" i="1"/>
  <c r="AV379" i="1"/>
  <c r="AW379" i="1"/>
  <c r="AL379" i="1"/>
  <c r="AM379" i="1"/>
  <c r="AK379" i="1"/>
  <c r="AO379" i="1"/>
  <c r="AX379" i="1"/>
  <c r="AY379" i="1"/>
  <c r="AZ379" i="1"/>
  <c r="AR379" i="1"/>
  <c r="AN379" i="1"/>
  <c r="AP379" i="1"/>
  <c r="BA379" i="1"/>
  <c r="BB379" i="1"/>
  <c r="BC379" i="1"/>
  <c r="BD379" i="1"/>
  <c r="BE379" i="1"/>
  <c r="BF379" i="1"/>
  <c r="Z379" i="1"/>
  <c r="BG379" i="1"/>
  <c r="BH379" i="1"/>
  <c r="BI379" i="1"/>
  <c r="BJ379" i="1"/>
  <c r="BK379" i="1"/>
  <c r="N379" i="1"/>
  <c r="BL379" i="1"/>
  <c r="BM379" i="1"/>
  <c r="BN379" i="1"/>
  <c r="I381" i="1"/>
  <c r="I382" i="1"/>
  <c r="I383" i="1"/>
  <c r="I384" i="1"/>
  <c r="I385" i="1"/>
  <c r="I386" i="1"/>
  <c r="I387" i="1"/>
  <c r="I388" i="1"/>
  <c r="I389" i="1"/>
  <c r="I393" i="1"/>
  <c r="E229" i="4"/>
  <c r="D231" i="4"/>
  <c r="C226" i="4"/>
  <c r="S37" i="1"/>
  <c r="AJ65" i="1" l="1"/>
  <c r="BK65" i="1"/>
  <c r="AO37" i="1"/>
  <c r="AO65" i="1" s="1"/>
  <c r="AO94" i="1" s="1"/>
  <c r="AO132" i="1" s="1"/>
  <c r="AO165" i="1" s="1"/>
  <c r="AO207" i="1" s="1"/>
  <c r="AO253" i="1" s="1"/>
  <c r="AO328" i="1" s="1"/>
  <c r="AO370" i="1" s="1"/>
  <c r="W39" i="1"/>
  <c r="W67" i="1" s="1"/>
  <c r="W96" i="1" s="1"/>
  <c r="W134" i="1" s="1"/>
  <c r="W167" i="1" s="1"/>
  <c r="W209" i="1" s="1"/>
  <c r="W255" i="1" s="1"/>
  <c r="W330" i="1" s="1"/>
  <c r="W372" i="1" s="1"/>
  <c r="BG67" i="1"/>
  <c r="BG96" i="1" s="1"/>
  <c r="BG134" i="1" s="1"/>
  <c r="BG167" i="1" s="1"/>
  <c r="BG209" i="1" s="1"/>
  <c r="BG255" i="1" s="1"/>
  <c r="BG330" i="1" s="1"/>
  <c r="BG372" i="1" s="1"/>
  <c r="Z39" i="1"/>
  <c r="Z67" i="1" s="1"/>
  <c r="Z96" i="1" s="1"/>
  <c r="Z134" i="1" s="1"/>
  <c r="Z167" i="1" s="1"/>
  <c r="Z209" i="1" s="1"/>
  <c r="Z255" i="1" s="1"/>
  <c r="Z330" i="1" s="1"/>
  <c r="Z372" i="1" s="1"/>
  <c r="BO37" i="1"/>
  <c r="BO65" i="1" s="1"/>
  <c r="BO94" i="1" s="1"/>
  <c r="BO132" i="1" s="1"/>
  <c r="BO165" i="1" s="1"/>
  <c r="BO207" i="1" s="1"/>
  <c r="BO253" i="1" s="1"/>
  <c r="BO328" i="1" s="1"/>
  <c r="BO370" i="1" s="1"/>
  <c r="AX39" i="1"/>
  <c r="AX67" i="1" s="1"/>
  <c r="AX96" i="1" s="1"/>
  <c r="AX134" i="1" s="1"/>
  <c r="AX167" i="1" s="1"/>
  <c r="AX209" i="1" s="1"/>
  <c r="AX255" i="1" s="1"/>
  <c r="AX330" i="1" s="1"/>
  <c r="AX372" i="1" s="1"/>
  <c r="J37" i="1"/>
  <c r="AX37" i="1"/>
  <c r="AX65" i="1" s="1"/>
  <c r="AX94" i="1" s="1"/>
  <c r="AX132" i="1" s="1"/>
  <c r="AX165" i="1" s="1"/>
  <c r="AX207" i="1" s="1"/>
  <c r="AX253" i="1" s="1"/>
  <c r="AX328" i="1" s="1"/>
  <c r="AX370" i="1" s="1"/>
  <c r="AS37" i="1"/>
  <c r="AS65" i="1" s="1"/>
  <c r="AS94" i="1" s="1"/>
  <c r="AS132" i="1" s="1"/>
  <c r="AS165" i="1" s="1"/>
  <c r="AS207" i="1" s="1"/>
  <c r="AS253" i="1" s="1"/>
  <c r="AS328" i="1" s="1"/>
  <c r="AS370" i="1" s="1"/>
  <c r="U67" i="1"/>
  <c r="U96" i="1" s="1"/>
  <c r="U134" i="1" s="1"/>
  <c r="U167" i="1" s="1"/>
  <c r="U209" i="1" s="1"/>
  <c r="U255" i="1" s="1"/>
  <c r="U330" i="1" s="1"/>
  <c r="U372" i="1" s="1"/>
  <c r="BO39" i="1"/>
  <c r="AD65" i="1"/>
  <c r="AD94" i="1" s="1"/>
  <c r="AD132" i="1" s="1"/>
  <c r="AD165" i="1" s="1"/>
  <c r="AF209" i="1"/>
  <c r="AF255" i="1" s="1"/>
  <c r="AF330" i="1" s="1"/>
  <c r="AF372" i="1" s="1"/>
  <c r="S96" i="1"/>
  <c r="S134" i="1" s="1"/>
  <c r="S167" i="1" s="1"/>
  <c r="S209" i="1" s="1"/>
  <c r="S255" i="1" s="1"/>
  <c r="S330" i="1" s="1"/>
  <c r="S372" i="1" s="1"/>
  <c r="O37" i="1"/>
  <c r="O65" i="1" s="1"/>
  <c r="O94" i="1" s="1"/>
  <c r="O132" i="1" s="1"/>
  <c r="O165" i="1" s="1"/>
  <c r="O207" i="1" s="1"/>
  <c r="O253" i="1" s="1"/>
  <c r="O328" i="1" s="1"/>
  <c r="O370" i="1" s="1"/>
  <c r="AG37" i="1"/>
  <c r="AG65" i="1" s="1"/>
  <c r="AG94" i="1" s="1"/>
  <c r="AG132" i="1" s="1"/>
  <c r="AG165" i="1" s="1"/>
  <c r="AG207" i="1" s="1"/>
  <c r="AG253" i="1" s="1"/>
  <c r="AG328" i="1" s="1"/>
  <c r="AG370" i="1" s="1"/>
  <c r="AU39" i="1"/>
  <c r="AU67" i="1" s="1"/>
  <c r="AU96" i="1" s="1"/>
  <c r="AU134" i="1" s="1"/>
  <c r="AU167" i="1" s="1"/>
  <c r="AU209" i="1" s="1"/>
  <c r="AU255" i="1" s="1"/>
  <c r="AU330" i="1" s="1"/>
  <c r="AU372" i="1" s="1"/>
  <c r="AM37" i="1"/>
  <c r="AM65" i="1" s="1"/>
  <c r="AM94" i="1" s="1"/>
  <c r="AM132" i="1" s="1"/>
  <c r="AM165" i="1" s="1"/>
  <c r="AM207" i="1" s="1"/>
  <c r="AM253" i="1" s="1"/>
  <c r="AM328" i="1" s="1"/>
  <c r="AM370" i="1" s="1"/>
  <c r="Q67" i="1"/>
  <c r="Q96" i="1" s="1"/>
  <c r="Q134" i="1" s="1"/>
  <c r="Q167" i="1" s="1"/>
  <c r="Q209" i="1" s="1"/>
  <c r="Q255" i="1" s="1"/>
  <c r="Q330" i="1" s="1"/>
  <c r="Q372" i="1" s="1"/>
  <c r="AE37" i="1"/>
  <c r="AE65" i="1" s="1"/>
  <c r="AE94" i="1" s="1"/>
  <c r="AE132" i="1" s="1"/>
  <c r="AE165" i="1" s="1"/>
  <c r="AE207" i="1" s="1"/>
  <c r="AE253" i="1" s="1"/>
  <c r="AE328" i="1" s="1"/>
  <c r="AE370" i="1" s="1"/>
  <c r="AW39" i="1"/>
  <c r="AW67" i="1" s="1"/>
  <c r="AW96" i="1" s="1"/>
  <c r="AW134" i="1" s="1"/>
  <c r="AW167" i="1" s="1"/>
  <c r="AW209" i="1" s="1"/>
  <c r="AW255" i="1" s="1"/>
  <c r="AW330" i="1" s="1"/>
  <c r="AW372" i="1" s="1"/>
  <c r="AD207" i="1"/>
  <c r="AD253" i="1" s="1"/>
  <c r="AD328" i="1" s="1"/>
  <c r="AD370" i="1" s="1"/>
  <c r="AK37" i="1"/>
  <c r="AK65" i="1" s="1"/>
  <c r="AK94" i="1" s="1"/>
  <c r="AK132" i="1" s="1"/>
  <c r="AK165" i="1" s="1"/>
  <c r="AK207" i="1" s="1"/>
  <c r="AK253" i="1" s="1"/>
  <c r="AK328" i="1" s="1"/>
  <c r="AK370" i="1" s="1"/>
  <c r="AJ94" i="1"/>
  <c r="AC37" i="1"/>
  <c r="N67" i="1"/>
  <c r="N96" i="1" s="1"/>
  <c r="AR39" i="1"/>
  <c r="AR67" i="1" s="1"/>
  <c r="AR96" i="1" s="1"/>
  <c r="AR134" i="1" s="1"/>
  <c r="AR167" i="1" s="1"/>
  <c r="AR209" i="1" s="1"/>
  <c r="AR255" i="1" s="1"/>
  <c r="AR330" i="1" s="1"/>
  <c r="AR372" i="1" s="1"/>
  <c r="BA37" i="1"/>
  <c r="BA65" i="1" s="1"/>
  <c r="BA94" i="1" s="1"/>
  <c r="BA132" i="1" s="1"/>
  <c r="BA165" i="1" s="1"/>
  <c r="BA207" i="1" s="1"/>
  <c r="BA253" i="1" s="1"/>
  <c r="BA328" i="1" s="1"/>
  <c r="BA370" i="1" s="1"/>
  <c r="AO39" i="1"/>
  <c r="AO67" i="1" s="1"/>
  <c r="K37" i="1"/>
  <c r="K65" i="1" s="1"/>
  <c r="K94" i="1" s="1"/>
  <c r="K132" i="1" s="1"/>
  <c r="K165" i="1" s="1"/>
  <c r="K207" i="1" s="1"/>
  <c r="K253" i="1" s="1"/>
  <c r="AO96" i="1"/>
  <c r="AO134" i="1" s="1"/>
  <c r="AO167" i="1" s="1"/>
  <c r="AO209" i="1" s="1"/>
  <c r="AO255" i="1" s="1"/>
  <c r="AO330" i="1" s="1"/>
  <c r="AO372" i="1" s="1"/>
  <c r="BL65" i="1"/>
  <c r="AU37" i="1"/>
  <c r="AU65" i="1" s="1"/>
  <c r="BN39" i="1"/>
  <c r="BF37" i="1"/>
  <c r="BF65" i="1" s="1"/>
  <c r="BF94" i="1" s="1"/>
  <c r="BF132" i="1" s="1"/>
  <c r="BF165" i="1" s="1"/>
  <c r="BF207" i="1" s="1"/>
  <c r="BF253" i="1" s="1"/>
  <c r="BF328" i="1" s="1"/>
  <c r="BF370" i="1" s="1"/>
  <c r="X65" i="1"/>
  <c r="X94" i="1" s="1"/>
  <c r="X132" i="1" s="1"/>
  <c r="X165" i="1" s="1"/>
  <c r="X207" i="1" s="1"/>
  <c r="X253" i="1" s="1"/>
  <c r="X328" i="1" s="1"/>
  <c r="X370" i="1" s="1"/>
  <c r="W37" i="1"/>
  <c r="W65" i="1" s="1"/>
  <c r="W94" i="1" s="1"/>
  <c r="W132" i="1" s="1"/>
  <c r="W165" i="1" s="1"/>
  <c r="W207" i="1" s="1"/>
  <c r="W253" i="1" s="1"/>
  <c r="W328" i="1" s="1"/>
  <c r="W370" i="1" s="1"/>
  <c r="BO96" i="1"/>
  <c r="BO134" i="1" s="1"/>
  <c r="BO167" i="1" s="1"/>
  <c r="BO209" i="1" s="1"/>
  <c r="BO255" i="1" s="1"/>
  <c r="BO330" i="1" s="1"/>
  <c r="BO372" i="1" s="1"/>
  <c r="AY39" i="1"/>
  <c r="AY67" i="1" s="1"/>
  <c r="AY96" i="1" s="1"/>
  <c r="AY134" i="1" s="1"/>
  <c r="AY167" i="1" s="1"/>
  <c r="AY209" i="1" s="1"/>
  <c r="AY255" i="1" s="1"/>
  <c r="AY330" i="1" s="1"/>
  <c r="AY372" i="1" s="1"/>
  <c r="AH39" i="1"/>
  <c r="AH67" i="1" s="1"/>
  <c r="AT37" i="1"/>
  <c r="AT65" i="1" s="1"/>
  <c r="AT94" i="1" s="1"/>
  <c r="AT132" i="1" s="1"/>
  <c r="AT165" i="1" s="1"/>
  <c r="AT207" i="1" s="1"/>
  <c r="AT253" i="1" s="1"/>
  <c r="AT328" i="1" s="1"/>
  <c r="AT370" i="1" s="1"/>
  <c r="BA39" i="1"/>
  <c r="BA67" i="1" s="1"/>
  <c r="BA96" i="1" s="1"/>
  <c r="BA134" i="1" s="1"/>
  <c r="BA167" i="1" s="1"/>
  <c r="BA209" i="1" s="1"/>
  <c r="BA255" i="1" s="1"/>
  <c r="BA330" i="1" s="1"/>
  <c r="BA372" i="1" s="1"/>
  <c r="BB207" i="1"/>
  <c r="AQ96" i="1"/>
  <c r="AQ134" i="1" s="1"/>
  <c r="AQ167" i="1" s="1"/>
  <c r="AN39" i="1"/>
  <c r="AN67" i="1" s="1"/>
  <c r="AN96" i="1" s="1"/>
  <c r="AN134" i="1" s="1"/>
  <c r="AN167" i="1" s="1"/>
  <c r="AN209" i="1" s="1"/>
  <c r="AN255" i="1" s="1"/>
  <c r="AN330" i="1" s="1"/>
  <c r="AN372" i="1" s="1"/>
  <c r="BO67" i="1"/>
  <c r="BN37" i="1"/>
  <c r="BN65" i="1" s="1"/>
  <c r="BN94" i="1" s="1"/>
  <c r="BN132" i="1" s="1"/>
  <c r="BN165" i="1" s="1"/>
  <c r="BN207" i="1" s="1"/>
  <c r="BN253" i="1" s="1"/>
  <c r="BN328" i="1" s="1"/>
  <c r="BN370" i="1" s="1"/>
  <c r="X39" i="1"/>
  <c r="X67" i="1" s="1"/>
  <c r="X96" i="1" s="1"/>
  <c r="X134" i="1" s="1"/>
  <c r="X167" i="1" s="1"/>
  <c r="X209" i="1" s="1"/>
  <c r="X255" i="1" s="1"/>
  <c r="X330" i="1" s="1"/>
  <c r="X372" i="1" s="1"/>
  <c r="BI37" i="1"/>
  <c r="BI65" i="1" s="1"/>
  <c r="BI94" i="1" s="1"/>
  <c r="BI132" i="1" s="1"/>
  <c r="BI165" i="1" s="1"/>
  <c r="BI207" i="1" s="1"/>
  <c r="BI253" i="1" s="1"/>
  <c r="BI328" i="1" s="1"/>
  <c r="BI370" i="1" s="1"/>
  <c r="BE37" i="1"/>
  <c r="BE65" i="1" s="1"/>
  <c r="BE94" i="1" s="1"/>
  <c r="BE132" i="1" s="1"/>
  <c r="BE165" i="1" s="1"/>
  <c r="BE207" i="1" s="1"/>
  <c r="BE253" i="1" s="1"/>
  <c r="BE328" i="1" s="1"/>
  <c r="BE370" i="1" s="1"/>
  <c r="AF37" i="1"/>
  <c r="AF65" i="1" s="1"/>
  <c r="S94" i="1"/>
  <c r="S132" i="1" s="1"/>
  <c r="S165" i="1" s="1"/>
  <c r="S207" i="1" s="1"/>
  <c r="S253" i="1" s="1"/>
  <c r="S328" i="1" s="1"/>
  <c r="S370" i="1" s="1"/>
  <c r="BC67" i="1"/>
  <c r="BC96" i="1" s="1"/>
  <c r="BC134" i="1" s="1"/>
  <c r="BC167" i="1" s="1"/>
  <c r="BC209" i="1" s="1"/>
  <c r="BC255" i="1" s="1"/>
  <c r="BC330" i="1" s="1"/>
  <c r="BC372" i="1" s="1"/>
  <c r="BC37" i="1"/>
  <c r="BC65" i="1" s="1"/>
  <c r="BC94" i="1" s="1"/>
  <c r="BC132" i="1" s="1"/>
  <c r="BC165" i="1" s="1"/>
  <c r="BC207" i="1" s="1"/>
  <c r="BC253" i="1" s="1"/>
  <c r="BC328" i="1" s="1"/>
  <c r="BC370" i="1" s="1"/>
  <c r="T65" i="1"/>
  <c r="T94" i="1" s="1"/>
  <c r="AN37" i="1"/>
  <c r="AN65" i="1" s="1"/>
  <c r="AN94" i="1" s="1"/>
  <c r="AN132" i="1" s="1"/>
  <c r="AN165" i="1" s="1"/>
  <c r="AN207" i="1" s="1"/>
  <c r="AN253" i="1" s="1"/>
  <c r="AN328" i="1" s="1"/>
  <c r="AN370" i="1" s="1"/>
  <c r="AR37" i="1"/>
  <c r="AR65" i="1" s="1"/>
  <c r="AR94" i="1" s="1"/>
  <c r="AR132" i="1" s="1"/>
  <c r="AR165" i="1" s="1"/>
  <c r="AR207" i="1" s="1"/>
  <c r="AR253" i="1" s="1"/>
  <c r="AR328" i="1" s="1"/>
  <c r="AR370" i="1" s="1"/>
  <c r="AW37" i="1"/>
  <c r="AW65" i="1" s="1"/>
  <c r="AW94" i="1" s="1"/>
  <c r="AW132" i="1" s="1"/>
  <c r="AW165" i="1" s="1"/>
  <c r="AW207" i="1" s="1"/>
  <c r="AW253" i="1" s="1"/>
  <c r="AW328" i="1" s="1"/>
  <c r="AW370" i="1" s="1"/>
  <c r="BM65" i="1"/>
  <c r="BM94" i="1" s="1"/>
  <c r="BM132" i="1" s="1"/>
  <c r="BM165" i="1" s="1"/>
  <c r="BM207" i="1" s="1"/>
  <c r="BM253" i="1" s="1"/>
  <c r="BM328" i="1" s="1"/>
  <c r="BM370" i="1" s="1"/>
  <c r="BK67" i="1"/>
  <c r="BK96" i="1" s="1"/>
  <c r="BK134" i="1" s="1"/>
  <c r="BK167" i="1" s="1"/>
  <c r="BK209" i="1" s="1"/>
  <c r="BK255" i="1" s="1"/>
  <c r="BK330" i="1" s="1"/>
  <c r="BK372" i="1" s="1"/>
  <c r="V67" i="1"/>
  <c r="AV39" i="1"/>
  <c r="Z37" i="1"/>
  <c r="AT39" i="1"/>
  <c r="AT67" i="1" s="1"/>
  <c r="AT96" i="1" s="1"/>
  <c r="AT134" i="1" s="1"/>
  <c r="J39" i="1"/>
  <c r="M67" i="1"/>
  <c r="M96" i="1" s="1"/>
  <c r="M134" i="1" s="1"/>
  <c r="M167" i="1" s="1"/>
  <c r="M209" i="1" s="1"/>
  <c r="M255" i="1" s="1"/>
  <c r="M330" i="1" s="1"/>
  <c r="M372" i="1" s="1"/>
  <c r="P39" i="1"/>
  <c r="P67" i="1" s="1"/>
  <c r="P96" i="1" s="1"/>
  <c r="P134" i="1" s="1"/>
  <c r="P167" i="1" s="1"/>
  <c r="P209" i="1" s="1"/>
  <c r="P255" i="1" s="1"/>
  <c r="P330" i="1" s="1"/>
  <c r="P372" i="1" s="1"/>
  <c r="O39" i="1"/>
  <c r="O67" i="1" s="1"/>
  <c r="O96" i="1" s="1"/>
  <c r="O134" i="1" s="1"/>
  <c r="BI39" i="1"/>
  <c r="BI67" i="1" s="1"/>
  <c r="BI96" i="1" s="1"/>
  <c r="BI134" i="1" s="1"/>
  <c r="BI167" i="1" s="1"/>
  <c r="BI209" i="1" s="1"/>
  <c r="BI255" i="1" s="1"/>
  <c r="BI330" i="1" s="1"/>
  <c r="BI372" i="1" s="1"/>
  <c r="U37" i="1"/>
  <c r="U65" i="1" s="1"/>
  <c r="U94" i="1" s="1"/>
  <c r="U132" i="1" s="1"/>
  <c r="U165" i="1" s="1"/>
  <c r="U207" i="1" s="1"/>
  <c r="U253" i="1" s="1"/>
  <c r="U328" i="1" s="1"/>
  <c r="U370" i="1" s="1"/>
  <c r="BG37" i="1"/>
  <c r="BG65" i="1" s="1"/>
  <c r="BG94" i="1" s="1"/>
  <c r="BG132" i="1" s="1"/>
  <c r="BG165" i="1" s="1"/>
  <c r="BG207" i="1" s="1"/>
  <c r="BG253" i="1" s="1"/>
  <c r="BG328" i="1" s="1"/>
  <c r="BG370" i="1" s="1"/>
  <c r="BM39" i="1"/>
  <c r="BM67" i="1" s="1"/>
  <c r="BM96" i="1" s="1"/>
  <c r="BM134" i="1" s="1"/>
  <c r="BM167" i="1" s="1"/>
  <c r="BM209" i="1" s="1"/>
  <c r="BM255" i="1" s="1"/>
  <c r="BM330" i="1" s="1"/>
  <c r="BM372" i="1" s="1"/>
  <c r="BF39" i="1"/>
  <c r="BF67" i="1" s="1"/>
  <c r="BF96" i="1" s="1"/>
  <c r="BF134" i="1" s="1"/>
  <c r="BF167" i="1" s="1"/>
  <c r="BF209" i="1" s="1"/>
  <c r="BF255" i="1" s="1"/>
  <c r="BF330" i="1" s="1"/>
  <c r="BF372" i="1" s="1"/>
  <c r="P37" i="1"/>
  <c r="P65" i="1" s="1"/>
  <c r="P94" i="1" s="1"/>
  <c r="P132" i="1" s="1"/>
  <c r="P165" i="1" s="1"/>
  <c r="P207" i="1" s="1"/>
  <c r="P253" i="1" s="1"/>
  <c r="P328" i="1" s="1"/>
  <c r="P370" i="1" s="1"/>
  <c r="AE39" i="1"/>
  <c r="AE67" i="1" s="1"/>
  <c r="AE96" i="1" s="1"/>
  <c r="AE134" i="1" s="1"/>
  <c r="AE167" i="1" s="1"/>
  <c r="AE209" i="1" s="1"/>
  <c r="AE255" i="1" s="1"/>
  <c r="AE330" i="1" s="1"/>
  <c r="AE372" i="1" s="1"/>
  <c r="AD39" i="1"/>
  <c r="AD67" i="1" s="1"/>
  <c r="AD96" i="1" s="1"/>
  <c r="AH65" i="1"/>
  <c r="AH94" i="1" s="1"/>
  <c r="AH132" i="1" s="1"/>
  <c r="AH165" i="1" s="1"/>
  <c r="AH207" i="1" s="1"/>
  <c r="AH253" i="1" s="1"/>
  <c r="AH328" i="1" s="1"/>
  <c r="AH370" i="1" s="1"/>
  <c r="L37" i="1"/>
  <c r="L65" i="1" s="1"/>
  <c r="L94" i="1" s="1"/>
  <c r="L132" i="1" s="1"/>
  <c r="L165" i="1" s="1"/>
  <c r="L207" i="1" s="1"/>
  <c r="L253" i="1" s="1"/>
  <c r="L328" i="1" s="1"/>
  <c r="L370" i="1" s="1"/>
  <c r="AA39" i="1"/>
  <c r="AA67" i="1" s="1"/>
  <c r="AA96" i="1" s="1"/>
  <c r="AA134" i="1" s="1"/>
  <c r="AA167" i="1" s="1"/>
  <c r="AA209" i="1" s="1"/>
  <c r="AA255" i="1" s="1"/>
  <c r="AA330" i="1" s="1"/>
  <c r="AA372" i="1" s="1"/>
  <c r="Q65" i="1"/>
  <c r="Q94" i="1" s="1"/>
  <c r="Q132" i="1" s="1"/>
  <c r="Q165" i="1" s="1"/>
  <c r="Q207" i="1" s="1"/>
  <c r="Q253" i="1" s="1"/>
  <c r="Q328" i="1" s="1"/>
  <c r="Q370" i="1" s="1"/>
  <c r="T39" i="1"/>
  <c r="T67" i="1" s="1"/>
  <c r="T96" i="1" s="1"/>
  <c r="T134" i="1" s="1"/>
  <c r="T167" i="1" s="1"/>
  <c r="T209" i="1" s="1"/>
  <c r="T255" i="1" s="1"/>
  <c r="T330" i="1" s="1"/>
  <c r="T372" i="1" s="1"/>
  <c r="AV67" i="1"/>
  <c r="AV96" i="1" s="1"/>
  <c r="AV134" i="1" s="1"/>
  <c r="AV167" i="1" s="1"/>
  <c r="AV209" i="1" s="1"/>
  <c r="AV255" i="1" s="1"/>
  <c r="AV330" i="1" s="1"/>
  <c r="AV372" i="1" s="1"/>
  <c r="AC39" i="1"/>
  <c r="AZ37" i="1"/>
  <c r="AZ65" i="1" s="1"/>
  <c r="AZ94" i="1" s="1"/>
  <c r="AZ132" i="1" s="1"/>
  <c r="AZ165" i="1" s="1"/>
  <c r="AZ207" i="1" s="1"/>
  <c r="AZ253" i="1" s="1"/>
  <c r="AZ328" i="1" s="1"/>
  <c r="AZ370" i="1" s="1"/>
  <c r="AP37" i="1"/>
  <c r="AP65" i="1" s="1"/>
  <c r="AP94" i="1" s="1"/>
  <c r="AP132" i="1" s="1"/>
  <c r="AP165" i="1" s="1"/>
  <c r="AP207" i="1" s="1"/>
  <c r="AP253" i="1" s="1"/>
  <c r="AP328" i="1" s="1"/>
  <c r="AP370" i="1" s="1"/>
  <c r="AI37" i="1"/>
  <c r="Y37" i="1"/>
  <c r="Y65" i="1" s="1"/>
  <c r="Y94" i="1" s="1"/>
  <c r="Y132" i="1" s="1"/>
  <c r="Y165" i="1" s="1"/>
  <c r="Y207" i="1" s="1"/>
  <c r="Y253" i="1" s="1"/>
  <c r="Y328" i="1" s="1"/>
  <c r="Y370" i="1" s="1"/>
  <c r="R96" i="1"/>
  <c r="R134" i="1" s="1"/>
  <c r="R167" i="1" s="1"/>
  <c r="R209" i="1" s="1"/>
  <c r="R255" i="1" s="1"/>
  <c r="R330" i="1" s="1"/>
  <c r="R372" i="1" s="1"/>
  <c r="AU94" i="1"/>
  <c r="AU132" i="1" s="1"/>
  <c r="AU165" i="1" s="1"/>
  <c r="AU207" i="1" s="1"/>
  <c r="AU253" i="1" s="1"/>
  <c r="AU328" i="1" s="1"/>
  <c r="AU370" i="1" s="1"/>
  <c r="BN67" i="1"/>
  <c r="BN96" i="1" s="1"/>
  <c r="BN134" i="1" s="1"/>
  <c r="BN167" i="1" s="1"/>
  <c r="BN209" i="1" s="1"/>
  <c r="BN255" i="1" s="1"/>
  <c r="BN330" i="1" s="1"/>
  <c r="BN372" i="1" s="1"/>
  <c r="AM67" i="1"/>
  <c r="AM96" i="1" s="1"/>
  <c r="AM134" i="1" s="1"/>
  <c r="AM167" i="1" s="1"/>
  <c r="AM209" i="1" s="1"/>
  <c r="AM255" i="1" s="1"/>
  <c r="AM330" i="1" s="1"/>
  <c r="AM372" i="1" s="1"/>
  <c r="BD39" i="1"/>
  <c r="BD67" i="1" s="1"/>
  <c r="BD96" i="1" s="1"/>
  <c r="BD134" i="1" s="1"/>
  <c r="BD167" i="1" s="1"/>
  <c r="BD209" i="1" s="1"/>
  <c r="BD255" i="1" s="1"/>
  <c r="BD330" i="1" s="1"/>
  <c r="BD372" i="1" s="1"/>
  <c r="R39" i="1"/>
  <c r="R67" i="1" s="1"/>
  <c r="BH37" i="1"/>
  <c r="BH65" i="1" s="1"/>
  <c r="BH94" i="1" s="1"/>
  <c r="BH132" i="1" s="1"/>
  <c r="BH165" i="1" s="1"/>
  <c r="BH207" i="1" s="1"/>
  <c r="BH253" i="1" s="1"/>
  <c r="BH328" i="1" s="1"/>
  <c r="BH370" i="1" s="1"/>
  <c r="Y39" i="1"/>
  <c r="Y67" i="1" s="1"/>
  <c r="Y96" i="1" s="1"/>
  <c r="Y134" i="1" s="1"/>
  <c r="Y167" i="1" s="1"/>
  <c r="Y209" i="1" s="1"/>
  <c r="Y255" i="1" s="1"/>
  <c r="Y330" i="1" s="1"/>
  <c r="Y372" i="1" s="1"/>
  <c r="J67" i="1"/>
  <c r="J96" i="1" s="1"/>
  <c r="J134" i="1" s="1"/>
  <c r="J167" i="1" s="1"/>
  <c r="J209" i="1" s="1"/>
  <c r="J255" i="1" s="1"/>
  <c r="J330" i="1" s="1"/>
  <c r="J372" i="1" s="1"/>
  <c r="BB253" i="1"/>
  <c r="BB328" i="1" s="1"/>
  <c r="BB370" i="1" s="1"/>
  <c r="BL94" i="1"/>
  <c r="BL132" i="1" s="1"/>
  <c r="BL165" i="1" s="1"/>
  <c r="BL207" i="1" s="1"/>
  <c r="BL253" i="1" s="1"/>
  <c r="BL328" i="1" s="1"/>
  <c r="BL370" i="1" s="1"/>
  <c r="AI67" i="1"/>
  <c r="AI96" i="1" s="1"/>
  <c r="AI134" i="1" s="1"/>
  <c r="AI167" i="1" s="1"/>
  <c r="AI209" i="1" s="1"/>
  <c r="AI255" i="1" s="1"/>
  <c r="AI330" i="1" s="1"/>
  <c r="AI372" i="1" s="1"/>
  <c r="AY37" i="1"/>
  <c r="AY65" i="1" s="1"/>
  <c r="AY94" i="1" s="1"/>
  <c r="AY132" i="1" s="1"/>
  <c r="AY165" i="1" s="1"/>
  <c r="AY207" i="1" s="1"/>
  <c r="AY253" i="1" s="1"/>
  <c r="AY328" i="1" s="1"/>
  <c r="AY370" i="1" s="1"/>
  <c r="AI65" i="1"/>
  <c r="AI94" i="1" s="1"/>
  <c r="AI132" i="1" s="1"/>
  <c r="AI165" i="1" s="1"/>
  <c r="AI207" i="1" s="1"/>
  <c r="AI253" i="1" s="1"/>
  <c r="AI328" i="1" s="1"/>
  <c r="AI370" i="1" s="1"/>
  <c r="BL67" i="1"/>
  <c r="BL96" i="1" s="1"/>
  <c r="BL134" i="1" s="1"/>
  <c r="BL167" i="1" s="1"/>
  <c r="BL209" i="1" s="1"/>
  <c r="BL255" i="1" s="1"/>
  <c r="BL330" i="1" s="1"/>
  <c r="BL372" i="1" s="1"/>
  <c r="V96" i="1"/>
  <c r="V134" i="1" s="1"/>
  <c r="V167" i="1" s="1"/>
  <c r="V209" i="1" s="1"/>
  <c r="V255" i="1" s="1"/>
  <c r="V330" i="1" s="1"/>
  <c r="V372" i="1" s="1"/>
  <c r="AP39" i="1"/>
  <c r="AP67" i="1" s="1"/>
  <c r="AP96" i="1" s="1"/>
  <c r="AP134" i="1" s="1"/>
  <c r="AP167" i="1" s="1"/>
  <c r="K39" i="1"/>
  <c r="K67" i="1" s="1"/>
  <c r="K96" i="1" s="1"/>
  <c r="K134" i="1" s="1"/>
  <c r="K167" i="1" s="1"/>
  <c r="K209" i="1" s="1"/>
  <c r="K255" i="1" s="1"/>
  <c r="K330" i="1" s="1"/>
  <c r="K372" i="1" s="1"/>
  <c r="AJ132" i="1"/>
  <c r="AJ165" i="1" s="1"/>
  <c r="AJ207" i="1" s="1"/>
  <c r="AJ253" i="1" s="1"/>
  <c r="AJ328" i="1" s="1"/>
  <c r="AJ370" i="1" s="1"/>
  <c r="AD134" i="1"/>
  <c r="AD167" i="1" s="1"/>
  <c r="AD209" i="1" s="1"/>
  <c r="AD255" i="1" s="1"/>
  <c r="AD330" i="1" s="1"/>
  <c r="AD372" i="1" s="1"/>
  <c r="N37" i="1"/>
  <c r="N65" i="1" s="1"/>
  <c r="N94" i="1" s="1"/>
  <c r="N132" i="1" s="1"/>
  <c r="N165" i="1" s="1"/>
  <c r="N207" i="1" s="1"/>
  <c r="N253" i="1" s="1"/>
  <c r="N328" i="1" s="1"/>
  <c r="N370" i="1" s="1"/>
  <c r="K328" i="1"/>
  <c r="K370" i="1" s="1"/>
  <c r="O167" i="1"/>
  <c r="O209" i="1" s="1"/>
  <c r="O255" i="1" s="1"/>
  <c r="O330" i="1" s="1"/>
  <c r="O372" i="1" s="1"/>
  <c r="AQ209" i="1"/>
  <c r="AQ255" i="1" s="1"/>
  <c r="AQ330" i="1" s="1"/>
  <c r="AQ372" i="1" s="1"/>
  <c r="V65" i="1"/>
  <c r="V94" i="1" s="1"/>
  <c r="V132" i="1" s="1"/>
  <c r="V165" i="1" s="1"/>
  <c r="V207" i="1" s="1"/>
  <c r="V253" i="1" s="1"/>
  <c r="V328" i="1" s="1"/>
  <c r="V370" i="1" s="1"/>
  <c r="AP209" i="1"/>
  <c r="AP255" i="1" s="1"/>
  <c r="AP330" i="1" s="1"/>
  <c r="AP372" i="1" s="1"/>
  <c r="AF94" i="1"/>
  <c r="AF132" i="1" s="1"/>
  <c r="AF165" i="1" s="1"/>
  <c r="AF207" i="1" s="1"/>
  <c r="AF253" i="1" s="1"/>
  <c r="AF328" i="1" s="1"/>
  <c r="AF370" i="1" s="1"/>
  <c r="J65" i="1"/>
  <c r="J94" i="1" s="1"/>
  <c r="J132" i="1" s="1"/>
  <c r="J165" i="1" s="1"/>
  <c r="J207" i="1" s="1"/>
  <c r="J253" i="1" s="1"/>
  <c r="J328" i="1" s="1"/>
  <c r="J370" i="1" s="1"/>
  <c r="AB39" i="1"/>
  <c r="BE39" i="1"/>
  <c r="BE67" i="1" s="1"/>
  <c r="BE96" i="1" s="1"/>
  <c r="BE134" i="1" s="1"/>
  <c r="BE167" i="1" s="1"/>
  <c r="BE209" i="1" s="1"/>
  <c r="BE255" i="1" s="1"/>
  <c r="BE330" i="1" s="1"/>
  <c r="BE372" i="1" s="1"/>
  <c r="AG39" i="1"/>
  <c r="AG67" i="1" s="1"/>
  <c r="AG96" i="1" s="1"/>
  <c r="AG134" i="1" s="1"/>
  <c r="AG167" i="1" s="1"/>
  <c r="AG209" i="1" s="1"/>
  <c r="AG255" i="1" s="1"/>
  <c r="AG330" i="1" s="1"/>
  <c r="AG372" i="1" s="1"/>
  <c r="T132" i="1"/>
  <c r="T165" i="1" s="1"/>
  <c r="T207" i="1" s="1"/>
  <c r="T253" i="1" s="1"/>
  <c r="T328" i="1"/>
  <c r="T370" i="1" s="1"/>
  <c r="AT167" i="1"/>
  <c r="AT209" i="1" s="1"/>
  <c r="AT255" i="1" s="1"/>
  <c r="AT330" i="1" s="1"/>
  <c r="AT372" i="1" s="1"/>
  <c r="N134" i="1"/>
  <c r="N167" i="1" s="1"/>
  <c r="N209" i="1" s="1"/>
  <c r="N255" i="1" s="1"/>
  <c r="N330" i="1" s="1"/>
  <c r="N372" i="1" s="1"/>
  <c r="BD37" i="1"/>
  <c r="BD65" i="1" s="1"/>
  <c r="BD94" i="1" s="1"/>
  <c r="BD132" i="1" s="1"/>
  <c r="BD165" i="1" s="1"/>
  <c r="BD207" i="1" s="1"/>
  <c r="BD253" i="1" s="1"/>
  <c r="BD328" i="1" s="1"/>
  <c r="BD370" i="1" s="1"/>
  <c r="BK94" i="1"/>
  <c r="BK132" i="1" s="1"/>
  <c r="BK165" i="1" s="1"/>
  <c r="BK207" i="1" s="1"/>
  <c r="BK253" i="1" s="1"/>
  <c r="BK328" i="1" s="1"/>
  <c r="BK370" i="1" s="1"/>
  <c r="L67" i="1"/>
  <c r="L96" i="1" s="1"/>
  <c r="L134" i="1" s="1"/>
  <c r="L167" i="1" s="1"/>
  <c r="L209" i="1" s="1"/>
  <c r="L255" i="1" s="1"/>
  <c r="L330" i="1" s="1"/>
  <c r="L372" i="1" s="1"/>
  <c r="BB39" i="1"/>
  <c r="BB67" i="1" s="1"/>
  <c r="BB96" i="1" s="1"/>
  <c r="BB134" i="1" s="1"/>
  <c r="BB167" i="1" s="1"/>
  <c r="BB209" i="1" s="1"/>
  <c r="BB255" i="1" s="1"/>
  <c r="BB330" i="1" s="1"/>
  <c r="BB372" i="1" s="1"/>
  <c r="BJ37" i="1"/>
  <c r="BJ65" i="1" s="1"/>
  <c r="BJ94" i="1" s="1"/>
  <c r="BJ132" i="1" s="1"/>
  <c r="BJ165" i="1" s="1"/>
  <c r="BJ207" i="1" s="1"/>
  <c r="BJ253" i="1" s="1"/>
  <c r="BJ328" i="1" s="1"/>
  <c r="BJ370" i="1" s="1"/>
  <c r="R37" i="1"/>
  <c r="R65" i="1" s="1"/>
  <c r="R94" i="1" s="1"/>
  <c r="R132" i="1" s="1"/>
  <c r="R165" i="1" s="1"/>
  <c r="R207" i="1" s="1"/>
  <c r="R253" i="1" s="1"/>
  <c r="R328" i="1" s="1"/>
  <c r="R370" i="1" s="1"/>
  <c r="AH96" i="1"/>
  <c r="AH134" i="1" s="1"/>
  <c r="AH167" i="1" s="1"/>
  <c r="AH209" i="1" s="1"/>
  <c r="AH255" i="1" s="1"/>
  <c r="AH330" i="1" s="1"/>
  <c r="AH372" i="1" s="1"/>
  <c r="AK67" i="1"/>
  <c r="AK96" i="1" s="1"/>
  <c r="AK134" i="1" s="1"/>
  <c r="AK167" i="1" s="1"/>
  <c r="AK209" i="1" s="1"/>
  <c r="AK255" i="1" s="1"/>
  <c r="AK330" i="1" s="1"/>
  <c r="AK372" i="1" s="1"/>
  <c r="Z65" i="1"/>
  <c r="Z94" i="1" s="1"/>
  <c r="Z132" i="1" s="1"/>
  <c r="Z165" i="1" s="1"/>
  <c r="Z207" i="1" s="1"/>
  <c r="Z253" i="1" s="1"/>
  <c r="Z328" i="1" s="1"/>
  <c r="Z370" i="1" s="1"/>
  <c r="BJ39" i="1"/>
  <c r="BJ67" i="1" s="1"/>
  <c r="BJ96" i="1" s="1"/>
  <c r="BJ134" i="1" s="1"/>
  <c r="BJ167" i="1" s="1"/>
  <c r="BJ209" i="1" s="1"/>
  <c r="BJ255" i="1" s="1"/>
  <c r="BJ330" i="1" s="1"/>
  <c r="BJ372" i="1" s="1"/>
  <c r="M37" i="1"/>
  <c r="M65" i="1" s="1"/>
  <c r="M94" i="1"/>
  <c r="M132" i="1" s="1"/>
  <c r="M165" i="1" s="1"/>
  <c r="M207" i="1" s="1"/>
  <c r="M253" i="1" s="1"/>
  <c r="M328" i="1" s="1"/>
  <c r="M370" i="1" s="1"/>
  <c r="BH39" i="1"/>
  <c r="BH67" i="1" s="1"/>
  <c r="BH96" i="1" s="1"/>
  <c r="BH134" i="1" s="1"/>
  <c r="BH167" i="1" s="1"/>
  <c r="BH209" i="1" s="1"/>
  <c r="BH255" i="1" s="1"/>
  <c r="BH330" i="1" s="1"/>
  <c r="BH372" i="1" s="1"/>
  <c r="AQ37" i="1"/>
  <c r="AQ65" i="1" s="1"/>
  <c r="AQ94" i="1" s="1"/>
  <c r="AQ132" i="1" s="1"/>
  <c r="AQ165" i="1" s="1"/>
  <c r="AQ207" i="1" s="1"/>
  <c r="AQ253" i="1" s="1"/>
  <c r="AQ328" i="1" s="1"/>
  <c r="AQ370" i="1" s="1"/>
  <c r="AS67" i="1"/>
  <c r="AS96" i="1" s="1"/>
  <c r="AS134" i="1" s="1"/>
  <c r="AS167" i="1" s="1"/>
  <c r="AS209" i="1" s="1"/>
  <c r="AS255" i="1" s="1"/>
  <c r="AS330" i="1" s="1"/>
  <c r="AS372" i="1" s="1"/>
  <c r="AA37" i="1"/>
  <c r="AA65" i="1" s="1"/>
  <c r="AA94" i="1" s="1"/>
  <c r="AA132" i="1" s="1"/>
  <c r="AA165" i="1" s="1"/>
  <c r="AA207" i="1" s="1"/>
  <c r="AA253" i="1" s="1"/>
  <c r="AA328" i="1" s="1"/>
  <c r="AA370" i="1" s="1"/>
  <c r="AL65" i="1"/>
  <c r="AL94" i="1" s="1"/>
  <c r="AL132" i="1" s="1"/>
  <c r="AL165" i="1" s="1"/>
  <c r="AL207" i="1" s="1"/>
  <c r="AL253" i="1" s="1"/>
  <c r="AL328" i="1" s="1"/>
  <c r="AL370" i="1" s="1"/>
  <c r="AZ39" i="1"/>
  <c r="AZ67" i="1" s="1"/>
  <c r="AZ96" i="1" s="1"/>
  <c r="AZ134" i="1" s="1"/>
  <c r="AZ167" i="1" s="1"/>
  <c r="AZ209" i="1" s="1"/>
  <c r="AZ255" i="1" s="1"/>
  <c r="AZ330" i="1" s="1"/>
  <c r="AZ372" i="1" s="1"/>
  <c r="AL39" i="1"/>
  <c r="AL67" i="1" s="1"/>
  <c r="AL96" i="1" s="1"/>
  <c r="AL134" i="1" s="1"/>
  <c r="AL167" i="1" s="1"/>
  <c r="AL209" i="1" s="1"/>
  <c r="AL255" i="1" s="1"/>
  <c r="AL330" i="1" s="1"/>
  <c r="AL372" i="1" s="1"/>
  <c r="AV37" i="1"/>
  <c r="AV65" i="1" s="1"/>
  <c r="AV94" i="1" s="1"/>
  <c r="AV132" i="1" s="1"/>
  <c r="AV165" i="1" s="1"/>
  <c r="AV207" i="1" s="1"/>
  <c r="AV253" i="1" s="1"/>
  <c r="AV328" i="1" s="1"/>
  <c r="AV370" i="1" s="1"/>
  <c r="AJ39" i="1"/>
  <c r="AJ67" i="1" s="1"/>
  <c r="AJ96" i="1" s="1"/>
  <c r="AJ134" i="1" s="1"/>
  <c r="AJ167" i="1" s="1"/>
  <c r="AJ209" i="1" s="1"/>
  <c r="AJ255" i="1" s="1"/>
  <c r="AJ330" i="1" s="1"/>
  <c r="AJ372" i="1" s="1"/>
</calcChain>
</file>

<file path=xl/sharedStrings.xml><?xml version="1.0" encoding="utf-8"?>
<sst xmlns="http://schemas.openxmlformats.org/spreadsheetml/2006/main" count="3202" uniqueCount="1312">
  <si>
    <t>ＷＧＴ活動状況表</t>
    <rPh sb="3" eb="5">
      <t>カツドウ</t>
    </rPh>
    <rPh sb="5" eb="7">
      <t>ジョウキョウ</t>
    </rPh>
    <rPh sb="7" eb="8">
      <t>ヒョウ</t>
    </rPh>
    <phoneticPr fontId="1"/>
  </si>
  <si>
    <t>項番</t>
  </si>
  <si>
    <t>項番</t>
    <rPh sb="0" eb="2">
      <t>kouban</t>
    </rPh>
    <phoneticPr fontId="1"/>
  </si>
  <si>
    <t>国名</t>
  </si>
  <si>
    <t>国名</t>
    <rPh sb="0" eb="2">
      <t>コクメイ</t>
    </rPh>
    <phoneticPr fontId="1"/>
  </si>
  <si>
    <t>店名</t>
  </si>
  <si>
    <t>店名</t>
    <rPh sb="0" eb="2">
      <t>テンメイ</t>
    </rPh>
    <phoneticPr fontId="1"/>
  </si>
  <si>
    <t>会費</t>
  </si>
  <si>
    <t>会費</t>
    <rPh sb="0" eb="2">
      <t>カイヒ</t>
    </rPh>
    <phoneticPr fontId="1"/>
  </si>
  <si>
    <t>実施日付</t>
  </si>
  <si>
    <t>実施日付</t>
    <rPh sb="0" eb="2">
      <t>ジッシ</t>
    </rPh>
    <rPh sb="2" eb="4">
      <t>ヒヅケ</t>
    </rPh>
    <phoneticPr fontId="1"/>
  </si>
  <si>
    <t>出来事他</t>
  </si>
  <si>
    <t>出来事他</t>
    <rPh sb="0" eb="3">
      <t>デキゴト</t>
    </rPh>
    <rPh sb="3" eb="4">
      <t>ホカ</t>
    </rPh>
    <phoneticPr fontId="1"/>
  </si>
  <si>
    <t>参加
者数</t>
    <rPh sb="0" eb="2">
      <t>サンカ</t>
    </rPh>
    <rPh sb="3" eb="4">
      <t>シャ</t>
    </rPh>
    <rPh sb="4" eb="5">
      <t>スウ</t>
    </rPh>
    <phoneticPr fontId="1"/>
  </si>
  <si>
    <t>メンバー(順不同/敬称略)</t>
    <rPh sb="5" eb="8">
      <t>ジュンフドウ</t>
    </rPh>
    <rPh sb="9" eb="11">
      <t>ケイショウ</t>
    </rPh>
    <rPh sb="11" eb="12">
      <t>リャク</t>
    </rPh>
    <phoneticPr fontId="1"/>
  </si>
  <si>
    <t>Tosh</t>
  </si>
  <si>
    <t>岸野姉</t>
    <rPh sb="0" eb="2">
      <t>キシノ</t>
    </rPh>
    <rPh sb="2" eb="3">
      <t>アネ</t>
    </rPh>
    <phoneticPr fontId="1"/>
  </si>
  <si>
    <t>中嶌姉</t>
    <rPh sb="0" eb="2">
      <t>ナカジマ</t>
    </rPh>
    <rPh sb="2" eb="3">
      <t>アネ</t>
    </rPh>
    <phoneticPr fontId="1"/>
  </si>
  <si>
    <t>井上
(美)姉</t>
    <rPh sb="0" eb="2">
      <t>イノウエ</t>
    </rPh>
    <rPh sb="4" eb="5">
      <t>ビ</t>
    </rPh>
    <rPh sb="6" eb="7">
      <t>アネ</t>
    </rPh>
    <phoneticPr fontId="1"/>
  </si>
  <si>
    <t>上野兄</t>
    <rPh sb="0" eb="2">
      <t>ウエノ</t>
    </rPh>
    <rPh sb="2" eb="3">
      <t>アニ</t>
    </rPh>
    <phoneticPr fontId="1"/>
  </si>
  <si>
    <t>風間兄</t>
    <rPh sb="0" eb="2">
      <t>カザマ</t>
    </rPh>
    <rPh sb="2" eb="3">
      <t>アニ</t>
    </rPh>
    <phoneticPr fontId="1"/>
  </si>
  <si>
    <t>風間姉</t>
    <rPh sb="0" eb="2">
      <t>カザマ</t>
    </rPh>
    <rPh sb="2" eb="3">
      <t>アネ</t>
    </rPh>
    <phoneticPr fontId="1"/>
  </si>
  <si>
    <t>福田姉</t>
    <rPh sb="0" eb="2">
      <t>フクダ</t>
    </rPh>
    <rPh sb="2" eb="3">
      <t>アネ</t>
    </rPh>
    <phoneticPr fontId="1"/>
  </si>
  <si>
    <t>島尾姉</t>
    <rPh sb="0" eb="2">
      <t>シマオ</t>
    </rPh>
    <rPh sb="2" eb="3">
      <t>アネ</t>
    </rPh>
    <phoneticPr fontId="1"/>
  </si>
  <si>
    <t>山中兄</t>
    <rPh sb="0" eb="2">
      <t>ヤマナカ</t>
    </rPh>
    <rPh sb="2" eb="3">
      <t>アニ</t>
    </rPh>
    <phoneticPr fontId="1"/>
  </si>
  <si>
    <t>中村兄</t>
    <rPh sb="0" eb="2">
      <t>ナカムラ</t>
    </rPh>
    <rPh sb="2" eb="3">
      <t>アニ</t>
    </rPh>
    <phoneticPr fontId="1"/>
  </si>
  <si>
    <t>徳永兄</t>
    <rPh sb="0" eb="2">
      <t>トクナガ</t>
    </rPh>
    <rPh sb="2" eb="3">
      <t>アニ</t>
    </rPh>
    <phoneticPr fontId="1"/>
  </si>
  <si>
    <t>戸谷姉</t>
    <rPh sb="0" eb="2">
      <t>トヤ</t>
    </rPh>
    <rPh sb="2" eb="3">
      <t>アネ</t>
    </rPh>
    <phoneticPr fontId="1"/>
  </si>
  <si>
    <t>督兄</t>
    <rPh sb="0" eb="1">
      <t>ススム</t>
    </rPh>
    <rPh sb="1" eb="2">
      <t>アニ</t>
    </rPh>
    <phoneticPr fontId="1"/>
  </si>
  <si>
    <t>河野姉</t>
    <rPh sb="0" eb="2">
      <t>コウノ</t>
    </rPh>
    <rPh sb="2" eb="3">
      <t>アネ</t>
    </rPh>
    <phoneticPr fontId="1"/>
  </si>
  <si>
    <t>佐藤兄</t>
    <rPh sb="0" eb="2">
      <t>サトウ</t>
    </rPh>
    <rPh sb="2" eb="3">
      <t>アニ</t>
    </rPh>
    <phoneticPr fontId="1"/>
  </si>
  <si>
    <t>金子兄</t>
    <rPh sb="0" eb="2">
      <t>カネコ</t>
    </rPh>
    <rPh sb="2" eb="3">
      <t>アニ</t>
    </rPh>
    <phoneticPr fontId="1"/>
  </si>
  <si>
    <t>崇之兄</t>
    <rPh sb="0" eb="2">
      <t>タカユキ</t>
    </rPh>
    <rPh sb="2" eb="3">
      <t>アニ</t>
    </rPh>
    <phoneticPr fontId="1"/>
  </si>
  <si>
    <t>松下姉</t>
    <rPh sb="0" eb="2">
      <t>マツシタ</t>
    </rPh>
    <rPh sb="2" eb="3">
      <t>アネ</t>
    </rPh>
    <phoneticPr fontId="1"/>
  </si>
  <si>
    <t>内住姉</t>
    <rPh sb="0" eb="1">
      <t>ウチ</t>
    </rPh>
    <rPh sb="1" eb="2">
      <t>ジュウ</t>
    </rPh>
    <rPh sb="2" eb="3">
      <t>アネ</t>
    </rPh>
    <phoneticPr fontId="1"/>
  </si>
  <si>
    <t>亜紀子姉</t>
    <rPh sb="0" eb="3">
      <t>アキコ</t>
    </rPh>
    <rPh sb="3" eb="4">
      <t>アネ</t>
    </rPh>
    <phoneticPr fontId="1"/>
  </si>
  <si>
    <t>野村姉</t>
    <rPh sb="0" eb="2">
      <t>ノムラ</t>
    </rPh>
    <rPh sb="2" eb="3">
      <t>アネ</t>
    </rPh>
    <phoneticPr fontId="1"/>
  </si>
  <si>
    <t>Amita
姉</t>
    <rPh sb="6" eb="7">
      <t>アネ</t>
    </rPh>
    <phoneticPr fontId="1"/>
  </si>
  <si>
    <t>薮内姉</t>
    <rPh sb="0" eb="2">
      <t>ヤブウチ</t>
    </rPh>
    <rPh sb="2" eb="3">
      <t>アネ</t>
    </rPh>
    <phoneticPr fontId="1"/>
  </si>
  <si>
    <t>吉川姉</t>
    <rPh sb="0" eb="2">
      <t>ヨシカワ</t>
    </rPh>
    <rPh sb="2" eb="3">
      <t>アネ</t>
    </rPh>
    <phoneticPr fontId="1"/>
  </si>
  <si>
    <t>柴田兄</t>
    <rPh sb="0" eb="2">
      <t>シバタ</t>
    </rPh>
    <rPh sb="2" eb="3">
      <t>アニ</t>
    </rPh>
    <phoneticPr fontId="1"/>
  </si>
  <si>
    <t>第１フェーズテーマ</t>
    <rPh sb="0" eb="1">
      <t>ダイ</t>
    </rPh>
    <phoneticPr fontId="1"/>
  </si>
  <si>
    <t>サッカー・ワールドカップ１６回(1998年まで)の歴史で優勝経験のある国</t>
    <rPh sb="14" eb="15">
      <t>カイ</t>
    </rPh>
    <rPh sb="20" eb="21">
      <t>ネン</t>
    </rPh>
    <rPh sb="25" eb="27">
      <t>レキシ</t>
    </rPh>
    <rPh sb="28" eb="30">
      <t>ユウショウ</t>
    </rPh>
    <rPh sb="30" eb="32">
      <t>ケイケン</t>
    </rPh>
    <rPh sb="35" eb="36">
      <t>クニ</t>
    </rPh>
    <phoneticPr fontId="1"/>
  </si>
  <si>
    <t>1
8</t>
  </si>
  <si>
    <t>ブラジル</t>
  </si>
  <si>
    <t>2001/2/23
2002/2/22</t>
  </si>
  <si>
    <t>幹事
◎</t>
    <rPh sb="0" eb="2">
      <t>カンジ</t>
    </rPh>
    <phoneticPr fontId="1"/>
  </si>
  <si>
    <t>○
◎</t>
  </si>
  <si>
    <t>◎</t>
  </si>
  <si>
    <t>-</t>
  </si>
  <si>
    <t>アルゼンチン</t>
  </si>
  <si>
    <t>○</t>
  </si>
  <si>
    <t>幹事</t>
    <rPh sb="0" eb="2">
      <t>カンジ</t>
    </rPh>
    <phoneticPr fontId="1"/>
  </si>
  <si>
    <t>イギリス</t>
  </si>
  <si>
    <t>幹事</t>
    <rPh sb="0" eb="2">
      <t>kannji</t>
    </rPh>
    <phoneticPr fontId="1"/>
  </si>
  <si>
    <t>－</t>
  </si>
  <si>
    <t>ドイツ</t>
  </si>
  <si>
    <t>ウルグアイ</t>
  </si>
  <si>
    <t>ガーテ聖美さん宅</t>
    <rPh sb="7" eb="8">
      <t>タク</t>
    </rPh>
    <phoneticPr fontId="1"/>
  </si>
  <si>
    <t>個人宅なので記載略。問い合わせは事務局もしくは幹事まで。</t>
    <rPh sb="0" eb="2">
      <t>コジン</t>
    </rPh>
    <rPh sb="2" eb="3">
      <t>タク</t>
    </rPh>
    <rPh sb="6" eb="8">
      <t>キサイ</t>
    </rPh>
    <rPh sb="8" eb="9">
      <t>リャク</t>
    </rPh>
    <rPh sb="10" eb="11">
      <t>ト</t>
    </rPh>
    <rPh sb="12" eb="13">
      <t>ア</t>
    </rPh>
    <rPh sb="16" eb="19">
      <t>ジムキョク</t>
    </rPh>
    <rPh sb="23" eb="25">
      <t>カンジ</t>
    </rPh>
    <phoneticPr fontId="1"/>
  </si>
  <si>
    <t>フランス
(2nd thema)</t>
  </si>
  <si>
    <t>※第８回はブラジル再開催。第一回は非公式イベントであったため。</t>
    <rPh sb="1" eb="2">
      <t>ダイ</t>
    </rPh>
    <rPh sb="3" eb="4">
      <t>カイ</t>
    </rPh>
    <phoneticPr fontId="1"/>
  </si>
  <si>
    <t>当フェーズ平均</t>
    <rPh sb="0" eb="1">
      <t>トウ</t>
    </rPh>
    <rPh sb="5" eb="7">
      <t>ヘイキン</t>
    </rPh>
    <phoneticPr fontId="1"/>
  </si>
  <si>
    <t>第１フェーズ参加回数</t>
    <rPh sb="0" eb="1">
      <t>ダイ</t>
    </rPh>
    <rPh sb="6" eb="8">
      <t>サンカ</t>
    </rPh>
    <rPh sb="8" eb="10">
      <t>カイスウ</t>
    </rPh>
    <phoneticPr fontId="1"/>
  </si>
  <si>
    <t>トータル参加回数</t>
    <rPh sb="4" eb="6">
      <t>サンカ</t>
    </rPh>
    <rPh sb="6" eb="8">
      <t>カイスウ</t>
    </rPh>
    <phoneticPr fontId="1"/>
  </si>
  <si>
    <t>第１フェーズ幹事回数</t>
    <rPh sb="0" eb="1">
      <t>ダイ</t>
    </rPh>
    <rPh sb="6" eb="8">
      <t>カンジ</t>
    </rPh>
    <rPh sb="8" eb="10">
      <t>カイスウ</t>
    </rPh>
    <phoneticPr fontId="1"/>
  </si>
  <si>
    <t>トータル幹事回数</t>
    <rPh sb="4" eb="6">
      <t>カンジ</t>
    </rPh>
    <rPh sb="6" eb="8">
      <t>カイスウ</t>
    </rPh>
    <phoneticPr fontId="1"/>
  </si>
  <si>
    <t>空白</t>
    <rPh sb="0" eb="2">
      <t>クウハク</t>
    </rPh>
    <phoneticPr fontId="1"/>
  </si>
  <si>
    <t>欠席</t>
    <rPh sb="0" eb="2">
      <t>ケッセキ</t>
    </rPh>
    <phoneticPr fontId="1"/>
  </si>
  <si>
    <t>○、◎</t>
  </si>
  <si>
    <t>出席</t>
    <rPh sb="0" eb="2">
      <t>シュッセキ</t>
    </rPh>
    <phoneticPr fontId="1"/>
  </si>
  <si>
    <t>日程合わず欠席</t>
    <rPh sb="0" eb="2">
      <t>ニッテイ</t>
    </rPh>
    <rPh sb="2" eb="3">
      <t>ア</t>
    </rPh>
    <rPh sb="5" eb="7">
      <t>ケッセキ</t>
    </rPh>
    <phoneticPr fontId="1"/>
  </si>
  <si>
    <t>/</t>
  </si>
  <si>
    <t>カウント無し</t>
    <rPh sb="4" eb="5">
      <t>ナ</t>
    </rPh>
    <phoneticPr fontId="1"/>
  </si>
  <si>
    <t>第２フェーズテーマ</t>
    <rPh sb="0" eb="1">
      <t>ダイ</t>
    </rPh>
    <phoneticPr fontId="1"/>
  </si>
  <si>
    <t>西暦2002年 富士通カレンダー「世界の車窓から」に選出されている国</t>
    <rPh sb="0" eb="2">
      <t>セイレキ</t>
    </rPh>
    <rPh sb="6" eb="7">
      <t>ネン</t>
    </rPh>
    <rPh sb="8" eb="11">
      <t>フジツウ</t>
    </rPh>
    <rPh sb="17" eb="19">
      <t>セカイ</t>
    </rPh>
    <rPh sb="20" eb="22">
      <t>シャソウ</t>
    </rPh>
    <rPh sb="26" eb="28">
      <t>センシュツ</t>
    </rPh>
    <rPh sb="33" eb="34">
      <t>クニ</t>
    </rPh>
    <phoneticPr fontId="1"/>
  </si>
  <si>
    <t>オランダ(3)</t>
  </si>
  <si>
    <t>中国(4,12)
(2nd thema)</t>
    <rPh sb="0" eb="2">
      <t>チュウゴク</t>
    </rPh>
    <phoneticPr fontId="1"/>
  </si>
  <si>
    <t>超高級料理にチャレンジ。当然店も高級感があり、メンバそれぞれ緊張の面持ちで列席。残念ながらフカヒレまでには食指は伸びなかったものの、高級食材もいくつか堪能。19000円は高かった？安かった？</t>
    <rPh sb="0" eb="3">
      <t>チョウコウキュウ</t>
    </rPh>
    <rPh sb="3" eb="5">
      <t>リョウリ</t>
    </rPh>
    <rPh sb="12" eb="14">
      <t>トウゼン</t>
    </rPh>
    <rPh sb="14" eb="15">
      <t>ミセ</t>
    </rPh>
    <rPh sb="16" eb="19">
      <t>コウキュウカン</t>
    </rPh>
    <rPh sb="30" eb="32">
      <t>キンチョウ</t>
    </rPh>
    <rPh sb="33" eb="35">
      <t>オモモ</t>
    </rPh>
    <rPh sb="37" eb="39">
      <t>レッセキ</t>
    </rPh>
    <rPh sb="40" eb="42">
      <t>ザンネン</t>
    </rPh>
    <rPh sb="53" eb="55">
      <t>ショクシ</t>
    </rPh>
    <rPh sb="56" eb="57">
      <t>ノ</t>
    </rPh>
    <rPh sb="66" eb="68">
      <t>コウキュウ</t>
    </rPh>
    <rPh sb="68" eb="70">
      <t>ショクザイ</t>
    </rPh>
    <rPh sb="75" eb="77">
      <t>タンノウ</t>
    </rPh>
    <rPh sb="83" eb="84">
      <t>エン</t>
    </rPh>
    <rPh sb="85" eb="86">
      <t>タカ</t>
    </rPh>
    <rPh sb="90" eb="91">
      <t>ヤス</t>
    </rPh>
    <phoneticPr fontId="1"/>
  </si>
  <si>
    <t>スイス(1,5)</t>
  </si>
  <si>
    <t>アメリカ(6)</t>
  </si>
  <si>
    <t>ジャンクフード登場。でも、それを馬鹿にはできない。気軽さは時に食の重要なファクタでもある。ハンバーガー、ホットドッグ、バドワイザー、コーラ…、こんなものをがっついて、身体も国も大きくなった。でも、性格は利己的…？？？</t>
    <rPh sb="7" eb="9">
      <t>トウジョウ</t>
    </rPh>
    <rPh sb="16" eb="18">
      <t>バカ</t>
    </rPh>
    <rPh sb="25" eb="27">
      <t>キガル</t>
    </rPh>
    <rPh sb="29" eb="30">
      <t>トキ</t>
    </rPh>
    <rPh sb="31" eb="32">
      <t>ショク</t>
    </rPh>
    <rPh sb="33" eb="35">
      <t>ジュウヨウ</t>
    </rPh>
    <rPh sb="83" eb="85">
      <t>カラダ</t>
    </rPh>
    <rPh sb="86" eb="87">
      <t>クニ</t>
    </rPh>
    <rPh sb="88" eb="89">
      <t>オオ</t>
    </rPh>
    <rPh sb="98" eb="100">
      <t>セイカク</t>
    </rPh>
    <rPh sb="101" eb="104">
      <t>リコテキ</t>
    </rPh>
    <phoneticPr fontId="1"/>
  </si>
  <si>
    <t xml:space="preserve"> </t>
  </si>
  <si>
    <t>インド(7)
(2nd thema)</t>
  </si>
  <si>
    <t>GODSEさん宅</t>
    <rPh sb="7" eb="8">
      <t>タク</t>
    </rPh>
    <phoneticPr fontId="1"/>
  </si>
  <si>
    <t>カナダ(8)</t>
  </si>
  <si>
    <t>ポルトガル(2)</t>
  </si>
  <si>
    <t>オーストリア(10)</t>
  </si>
  <si>
    <t>( )は掲載月</t>
    <rPh sb="4" eb="6">
      <t>ケイサイ</t>
    </rPh>
    <rPh sb="6" eb="7">
      <t>ツキ</t>
    </rPh>
    <phoneticPr fontId="1"/>
  </si>
  <si>
    <t>第２フェーズ参加回数</t>
    <rPh sb="0" eb="1">
      <t>ダイ</t>
    </rPh>
    <rPh sb="6" eb="8">
      <t>サンカ</t>
    </rPh>
    <rPh sb="8" eb="10">
      <t>カイスウ</t>
    </rPh>
    <phoneticPr fontId="1"/>
  </si>
  <si>
    <t>第２フェーズ幹事回数</t>
    <rPh sb="0" eb="1">
      <t>ダイ</t>
    </rPh>
    <rPh sb="6" eb="8">
      <t>カンジ</t>
    </rPh>
    <rPh sb="8" eb="10">
      <t>カイスウ</t>
    </rPh>
    <phoneticPr fontId="1"/>
  </si>
  <si>
    <t>第３フェーズテーマ</t>
    <rPh sb="0" eb="1">
      <t>ダイ</t>
    </rPh>
    <phoneticPr fontId="1"/>
  </si>
  <si>
    <t>日本と時差一時間以内の国（サマータイム考慮無し、複数時間帯は該当）</t>
    <rPh sb="0" eb="2">
      <t>ニホン</t>
    </rPh>
    <rPh sb="3" eb="5">
      <t>ジサ</t>
    </rPh>
    <rPh sb="5" eb="8">
      <t>イチジカン</t>
    </rPh>
    <rPh sb="8" eb="10">
      <t>イナイ</t>
    </rPh>
    <rPh sb="11" eb="12">
      <t>クニ</t>
    </rPh>
    <rPh sb="19" eb="21">
      <t>コウリョ</t>
    </rPh>
    <rPh sb="21" eb="22">
      <t>ナ</t>
    </rPh>
    <rPh sb="24" eb="26">
      <t>フクスウ</t>
    </rPh>
    <rPh sb="26" eb="29">
      <t>ジカンタイ</t>
    </rPh>
    <rPh sb="30" eb="32">
      <t>ガイトウ</t>
    </rPh>
    <phoneticPr fontId="1"/>
  </si>
  <si>
    <t>マレーシア</t>
  </si>
  <si>
    <t>モンゴル</t>
  </si>
  <si>
    <t>フィリピン</t>
  </si>
  <si>
    <t>ロシア</t>
  </si>
  <si>
    <t>折角話題豊富な国であったのに、あまりテーブルトークは充実せず。ボルシチ、キャビア、ピロシキ等有名料理も並んだが、なかなか話題が膨らまず。いささか消化不良ではあったが、ちょっと気品があるロシア料理を食せたとの感想は有り。</t>
    <rPh sb="0" eb="2">
      <t>セッカク</t>
    </rPh>
    <rPh sb="2" eb="4">
      <t>ワダイ</t>
    </rPh>
    <rPh sb="4" eb="6">
      <t>ホウフ</t>
    </rPh>
    <rPh sb="7" eb="8">
      <t>クニ</t>
    </rPh>
    <rPh sb="26" eb="28">
      <t>ジュウジツ</t>
    </rPh>
    <rPh sb="45" eb="46">
      <t>ナド</t>
    </rPh>
    <rPh sb="46" eb="48">
      <t>ユウメイ</t>
    </rPh>
    <rPh sb="48" eb="50">
      <t>リョウリ</t>
    </rPh>
    <rPh sb="51" eb="52">
      <t>ナラ</t>
    </rPh>
    <rPh sb="60" eb="62">
      <t>ワダイ</t>
    </rPh>
    <rPh sb="63" eb="64">
      <t>フク</t>
    </rPh>
    <rPh sb="72" eb="76">
      <t>ショウカフリョウ</t>
    </rPh>
    <rPh sb="87" eb="89">
      <t>キヒン</t>
    </rPh>
    <rPh sb="95" eb="97">
      <t>リョウリ</t>
    </rPh>
    <rPh sb="98" eb="99">
      <t>ショク</t>
    </rPh>
    <rPh sb="103" eb="105">
      <t>カンソウ</t>
    </rPh>
    <rPh sb="106" eb="107">
      <t>ア</t>
    </rPh>
    <phoneticPr fontId="1"/>
  </si>
  <si>
    <t>シンガポール</t>
  </si>
  <si>
    <t>韓国
(2nd thema)</t>
    <rPh sb="0" eb="2">
      <t>カンコク</t>
    </rPh>
    <phoneticPr fontId="1"/>
  </si>
  <si>
    <t>インドネシア</t>
  </si>
  <si>
    <t>オーストラリア</t>
  </si>
  <si>
    <t>？</t>
  </si>
  <si>
    <t xml:space="preserve">会場を梯子しての開催。食材がかなり充実しており、ホームパーティ形式特有の盛り上がりかなり楽しめた。会のアレンジもいろいろな工夫があり、台湾文化を学べると共に、台湾薬膳鍋？を堪能できた。（参加者談）とのこと。
</t>
    <rPh sb="0" eb="2">
      <t>カイジョウ</t>
    </rPh>
    <rPh sb="3" eb="5">
      <t>ハシゴ</t>
    </rPh>
    <rPh sb="8" eb="10">
      <t>カイサイ</t>
    </rPh>
    <rPh sb="11" eb="13">
      <t>ショクザイ</t>
    </rPh>
    <rPh sb="17" eb="19">
      <t>ジュウジツ</t>
    </rPh>
    <rPh sb="31" eb="33">
      <t>ケイシキ</t>
    </rPh>
    <rPh sb="33" eb="35">
      <t>トクユウ</t>
    </rPh>
    <rPh sb="36" eb="37">
      <t>モ</t>
    </rPh>
    <rPh sb="38" eb="39">
      <t>ア</t>
    </rPh>
    <rPh sb="44" eb="45">
      <t>タノ</t>
    </rPh>
    <rPh sb="49" eb="50">
      <t>カイ</t>
    </rPh>
    <rPh sb="61" eb="63">
      <t>クフウ</t>
    </rPh>
    <rPh sb="67" eb="69">
      <t>タイワン</t>
    </rPh>
    <rPh sb="69" eb="71">
      <t>ブンカ</t>
    </rPh>
    <rPh sb="72" eb="73">
      <t>マナ</t>
    </rPh>
    <rPh sb="76" eb="77">
      <t>トモ</t>
    </rPh>
    <rPh sb="79" eb="81">
      <t>タイワン</t>
    </rPh>
    <rPh sb="81" eb="83">
      <t>ヤクゼン</t>
    </rPh>
    <rPh sb="83" eb="84">
      <t>ナベ</t>
    </rPh>
    <rPh sb="86" eb="88">
      <t>タンノウ</t>
    </rPh>
    <rPh sb="93" eb="96">
      <t>サンカシャ</t>
    </rPh>
    <rPh sb="96" eb="97">
      <t>ダン</t>
    </rPh>
    <phoneticPr fontId="1"/>
  </si>
  <si>
    <t>北朝鮮</t>
    <rPh sb="0" eb="3">
      <t>キタチョウセン</t>
    </rPh>
    <phoneticPr fontId="1"/>
  </si>
  <si>
    <t>ミクロネシア</t>
  </si>
  <si>
    <t>パラオ</t>
  </si>
  <si>
    <t>店見つからず</t>
    <rPh sb="0" eb="1">
      <t>ミセ</t>
    </rPh>
    <rPh sb="1" eb="2">
      <t>ミ</t>
    </rPh>
    <phoneticPr fontId="1"/>
  </si>
  <si>
    <t>ブルネイ</t>
  </si>
  <si>
    <t>PNG</t>
  </si>
  <si>
    <t>東ティモール</t>
    <rPh sb="0" eb="1">
      <t>ヒガシ</t>
    </rPh>
    <phoneticPr fontId="1"/>
  </si>
  <si>
    <t>第３フェーズ参加回数</t>
    <rPh sb="0" eb="1">
      <t>ダイ</t>
    </rPh>
    <rPh sb="6" eb="8">
      <t>サンカ</t>
    </rPh>
    <rPh sb="8" eb="10">
      <t>カイスウ</t>
    </rPh>
    <phoneticPr fontId="1"/>
  </si>
  <si>
    <t>第３フェーズ幹事回数</t>
    <rPh sb="0" eb="1">
      <t>ダイ</t>
    </rPh>
    <rPh sb="6" eb="8">
      <t>カンジ</t>
    </rPh>
    <rPh sb="8" eb="10">
      <t>カイスウ</t>
    </rPh>
    <phoneticPr fontId="1"/>
  </si>
  <si>
    <t>第４フェーズテーマ</t>
    <rPh sb="0" eb="1">
      <t>ダイ</t>
    </rPh>
    <phoneticPr fontId="1"/>
  </si>
  <si>
    <t>在日領事館を5箇所以上保有する国 (2005年6月17日現在 外務省ホームページより)</t>
    <rPh sb="0" eb="2">
      <t>ザイニチ</t>
    </rPh>
    <rPh sb="2" eb="5">
      <t>リョウジカン</t>
    </rPh>
    <rPh sb="7" eb="9">
      <t>カショ</t>
    </rPh>
    <rPh sb="9" eb="11">
      <t>イジョウ</t>
    </rPh>
    <rPh sb="11" eb="13">
      <t>ホユウ</t>
    </rPh>
    <rPh sb="15" eb="16">
      <t>クニ</t>
    </rPh>
    <rPh sb="22" eb="23">
      <t>ネン</t>
    </rPh>
    <rPh sb="24" eb="25">
      <t>ガツ</t>
    </rPh>
    <rPh sb="27" eb="28">
      <t>ヒ</t>
    </rPh>
    <rPh sb="28" eb="30">
      <t>ゲンザイ</t>
    </rPh>
    <rPh sb="31" eb="34">
      <t>ガイムショウ</t>
    </rPh>
    <phoneticPr fontId="1"/>
  </si>
  <si>
    <t>フィンランド[6]</t>
  </si>
  <si>
    <t>メキシコ[6]</t>
  </si>
  <si>
    <t>デンマーク[9]</t>
  </si>
  <si>
    <t>スリランカ[5]</t>
  </si>
  <si>
    <t>ベルギー[5]</t>
  </si>
  <si>
    <t xml:space="preserve">タイ[7]
(2nd thema)
</t>
  </si>
  <si>
    <t>スウェーデン[5]</t>
  </si>
  <si>
    <t>△　二次会のみ</t>
    <rPh sb="2" eb="5">
      <t>ニジカイ</t>
    </rPh>
    <phoneticPr fontId="1"/>
  </si>
  <si>
    <t>チリ[5]</t>
  </si>
  <si>
    <t>Ema Alvarezさん宅</t>
    <rPh sb="13" eb="14">
      <t>タク</t>
    </rPh>
    <phoneticPr fontId="1"/>
  </si>
  <si>
    <t xml:space="preserve">ノルウェー[5]
</t>
  </si>
  <si>
    <t>NZ[5]</t>
  </si>
  <si>
    <t>エクアドル[5]</t>
  </si>
  <si>
    <t>前フェーズからの持ち越し</t>
    <rPh sb="0" eb="1">
      <t>ゼン</t>
    </rPh>
    <rPh sb="8" eb="9">
      <t>モ</t>
    </rPh>
    <rPh sb="10" eb="11">
      <t>コ</t>
    </rPh>
    <phoneticPr fontId="1"/>
  </si>
  <si>
    <t>[]内は領事館数</t>
  </si>
  <si>
    <t>第４フェーズ参加回数</t>
    <rPh sb="0" eb="1">
      <t>ダイ</t>
    </rPh>
    <rPh sb="6" eb="8">
      <t>サンカ</t>
    </rPh>
    <rPh sb="8" eb="10">
      <t>カイスウ</t>
    </rPh>
    <phoneticPr fontId="1"/>
  </si>
  <si>
    <t>第４フェーズ幹事回数</t>
    <rPh sb="0" eb="1">
      <t>ダイ</t>
    </rPh>
    <rPh sb="6" eb="8">
      <t>カンジ</t>
    </rPh>
    <rPh sb="8" eb="10">
      <t>カイスウ</t>
    </rPh>
    <phoneticPr fontId="1"/>
  </si>
  <si>
    <t>第５フェーズテーマ</t>
    <rPh sb="0" eb="1">
      <t>ダイ</t>
    </rPh>
    <phoneticPr fontId="1"/>
  </si>
  <si>
    <t>国名（通称）の末尾が「ン」で終わる国</t>
    <rPh sb="0" eb="2">
      <t>コクメイ</t>
    </rPh>
    <rPh sb="3" eb="5">
      <t>ツウショウ</t>
    </rPh>
    <rPh sb="7" eb="9">
      <t>マツビ</t>
    </rPh>
    <rPh sb="14" eb="15">
      <t>オ</t>
    </rPh>
    <rPh sb="17" eb="18">
      <t>クニ</t>
    </rPh>
    <phoneticPr fontId="1"/>
  </si>
  <si>
    <t>ブータン</t>
  </si>
  <si>
    <t>アフガニスタン</t>
  </si>
  <si>
    <t>パキスタン</t>
  </si>
  <si>
    <t>レバノン</t>
  </si>
  <si>
    <t>イエメン</t>
  </si>
  <si>
    <t>イラン</t>
  </si>
  <si>
    <t>オマーン</t>
  </si>
  <si>
    <t>カザフスタン</t>
  </si>
  <si>
    <t>ガボン</t>
  </si>
  <si>
    <t>カメルーン</t>
  </si>
  <si>
    <t>スペイン
（2ndテーマ）</t>
  </si>
  <si>
    <t>タジキスタン</t>
  </si>
  <si>
    <t>バチカン</t>
  </si>
  <si>
    <t>ベナン</t>
  </si>
  <si>
    <t>ヨルダン</t>
  </si>
  <si>
    <t>リヒテンシュタイン</t>
  </si>
  <si>
    <t>エクアドル</t>
  </si>
  <si>
    <t>第５フェーズ参加回数</t>
    <rPh sb="0" eb="1">
      <t>ダイ</t>
    </rPh>
    <rPh sb="6" eb="8">
      <t>サンカ</t>
    </rPh>
    <rPh sb="8" eb="10">
      <t>カイスウ</t>
    </rPh>
    <phoneticPr fontId="1"/>
  </si>
  <si>
    <t>第５フェーズ幹事回数</t>
    <rPh sb="0" eb="1">
      <t>ダイ</t>
    </rPh>
    <rPh sb="6" eb="8">
      <t>カンジ</t>
    </rPh>
    <rPh sb="8" eb="10">
      <t>カイスウ</t>
    </rPh>
    <phoneticPr fontId="1"/>
  </si>
  <si>
    <t>EXTRAフェーズ</t>
  </si>
  <si>
    <t>テーマ外</t>
    <rPh sb="3" eb="4">
      <t>ガイ</t>
    </rPh>
    <phoneticPr fontId="1"/>
  </si>
  <si>
    <t>インド</t>
  </si>
  <si>
    <t>○</t>
    <phoneticPr fontId="1"/>
  </si>
  <si>
    <t>レバノン</t>
    <phoneticPr fontId="1"/>
  </si>
  <si>
    <t>http://www.gatemotabum.com/</t>
    <phoneticPr fontId="1"/>
  </si>
  <si>
    <t>○</t>
    <phoneticPr fontId="1"/>
  </si>
  <si>
    <t>幹事</t>
    <rPh sb="0" eb="2">
      <t>カンジ</t>
    </rPh>
    <phoneticPr fontId="1"/>
  </si>
  <si>
    <t>メインディッシュよりサイドディッシュの方に関心が高かったペルシャ料理。ザクロを使った料理には一喜一憂。へんてこりんなところで盛り上がったが、ペルシャらしさって…？ アルコールが表立ってでない店が特徴的。皆でソフトドリンクをがぶ飲み。</t>
    <rPh sb="19" eb="20">
      <t>ホウ</t>
    </rPh>
    <rPh sb="21" eb="23">
      <t>カンシン</t>
    </rPh>
    <rPh sb="24" eb="25">
      <t>タカ</t>
    </rPh>
    <rPh sb="32" eb="34">
      <t>リョウリ</t>
    </rPh>
    <rPh sb="39" eb="40">
      <t>ツカ</t>
    </rPh>
    <rPh sb="42" eb="44">
      <t>リョウリ</t>
    </rPh>
    <rPh sb="46" eb="50">
      <t>イッキイチユウ</t>
    </rPh>
    <rPh sb="62" eb="63">
      <t>モ</t>
    </rPh>
    <rPh sb="64" eb="65">
      <t>ア</t>
    </rPh>
    <rPh sb="88" eb="90">
      <t>オモテダ</t>
    </rPh>
    <rPh sb="95" eb="96">
      <t>ミセ</t>
    </rPh>
    <rPh sb="97" eb="100">
      <t>トクチョウテキ</t>
    </rPh>
    <rPh sb="101" eb="102">
      <t>ミナ</t>
    </rPh>
    <rPh sb="113" eb="114">
      <t>ノ</t>
    </rPh>
    <phoneticPr fontId="1"/>
  </si>
  <si>
    <t>スーダン</t>
    <phoneticPr fontId="1"/>
  </si>
  <si>
    <t>パシフィコ横浜</t>
    <rPh sb="5" eb="7">
      <t>ヨコハマ</t>
    </rPh>
    <phoneticPr fontId="1"/>
  </si>
  <si>
    <t>バーレーン</t>
    <phoneticPr fontId="1"/>
  </si>
  <si>
    <t>星島姉</t>
    <rPh sb="0" eb="1">
      <t>ホシ</t>
    </rPh>
    <rPh sb="1" eb="2">
      <t>シマ</t>
    </rPh>
    <rPh sb="2" eb="3">
      <t>アネ</t>
    </rPh>
    <phoneticPr fontId="1"/>
  </si>
  <si>
    <t>○</t>
    <phoneticPr fontId="1"/>
  </si>
  <si>
    <t>△</t>
    <phoneticPr fontId="1"/>
  </si>
  <si>
    <t>退会、休会中</t>
  </si>
  <si>
    <t>お試し参加(５ﾌｪｰｽﾞより)</t>
    <rPh sb="1" eb="2">
      <t>タメ</t>
    </rPh>
    <rPh sb="3" eb="5">
      <t>サンカ</t>
    </rPh>
    <phoneticPr fontId="1"/>
  </si>
  <si>
    <t>アゼルバイジャン
トルクメニスタン</t>
    <phoneticPr fontId="1"/>
  </si>
  <si>
    <t>個人宅なので記載略。
問合せは事務局もしくは幹事まで。</t>
    <rPh sb="0" eb="2">
      <t>コジン</t>
    </rPh>
    <rPh sb="2" eb="3">
      <t>タク</t>
    </rPh>
    <rPh sb="6" eb="8">
      <t>キサイ</t>
    </rPh>
    <rPh sb="8" eb="9">
      <t>リャク</t>
    </rPh>
    <rPh sb="11" eb="12">
      <t>ト</t>
    </rPh>
    <rPh sb="12" eb="13">
      <t>ア</t>
    </rPh>
    <rPh sb="15" eb="18">
      <t>ジムキョク</t>
    </rPh>
    <rPh sb="22" eb="24">
      <t>カンジ</t>
    </rPh>
    <phoneticPr fontId="1"/>
  </si>
  <si>
    <t xml:space="preserve">レストランが見つからず、イエメン系イスラエルレストランで実施。代償に幹事にて必死にネタ準備していたものの、どいつもこいつも遅刻しやがって…。でも、この国のエキゾチックな雰囲気には十分魅了された。料理は典型的アラビアンスタイル。美味だった。
</t>
    <rPh sb="6" eb="7">
      <t>ミ</t>
    </rPh>
    <rPh sb="16" eb="17">
      <t>ケイ</t>
    </rPh>
    <rPh sb="28" eb="30">
      <t>ジッシ</t>
    </rPh>
    <rPh sb="31" eb="33">
      <t>ダイショウ</t>
    </rPh>
    <rPh sb="34" eb="36">
      <t>カンジ</t>
    </rPh>
    <rPh sb="38" eb="40">
      <t>ヒッシ</t>
    </rPh>
    <rPh sb="43" eb="45">
      <t>ジュンビ</t>
    </rPh>
    <rPh sb="61" eb="63">
      <t>チコク</t>
    </rPh>
    <rPh sb="75" eb="76">
      <t>クニ</t>
    </rPh>
    <rPh sb="84" eb="87">
      <t>フンイキ</t>
    </rPh>
    <rPh sb="89" eb="91">
      <t>ジュウブン</t>
    </rPh>
    <rPh sb="91" eb="93">
      <t>ミリョウ</t>
    </rPh>
    <rPh sb="97" eb="99">
      <t>リョウリ</t>
    </rPh>
    <rPh sb="100" eb="103">
      <t>テンケイテキ</t>
    </rPh>
    <rPh sb="113" eb="115">
      <t>ビミ</t>
    </rPh>
    <phoneticPr fontId="1"/>
  </si>
  <si>
    <t>第６フェーズテーマ</t>
    <rPh sb="0" eb="1">
      <t>ダイ</t>
    </rPh>
    <phoneticPr fontId="1"/>
  </si>
  <si>
    <t>ミス・ワールド優勝者輩出国</t>
    <rPh sb="7" eb="10">
      <t>ユウショウシャ</t>
    </rPh>
    <rPh sb="10" eb="12">
      <t>ハイシュツ</t>
    </rPh>
    <rPh sb="12" eb="13">
      <t>コク</t>
    </rPh>
    <phoneticPr fontId="1"/>
  </si>
  <si>
    <t xml:space="preserve">エジプト
</t>
    <phoneticPr fontId="1"/>
  </si>
  <si>
    <t xml:space="preserve">ジャマイカ
</t>
    <phoneticPr fontId="1"/>
  </si>
  <si>
    <t xml:space="preserve">チェコ
</t>
    <phoneticPr fontId="1"/>
  </si>
  <si>
    <t xml:space="preserve">トルコ
</t>
    <phoneticPr fontId="1"/>
  </si>
  <si>
    <t xml:space="preserve">ペルー
</t>
    <phoneticPr fontId="1"/>
  </si>
  <si>
    <t>チェコ料理の定番ブランボラーク（ジャガイモのお好み焼き）とグラーシュ（シチュー）を満喫。特にブランボラークは全種堪能。これだけで良いのか！？という気もしたが、逆に付け合わせによって味わいが変わる特徴が感じられて興味深かった。</t>
    <rPh sb="3" eb="5">
      <t>リョウリ</t>
    </rPh>
    <rPh sb="6" eb="8">
      <t>テイバン</t>
    </rPh>
    <rPh sb="23" eb="24">
      <t>コノ</t>
    </rPh>
    <rPh sb="25" eb="26">
      <t>ヤ</t>
    </rPh>
    <rPh sb="41" eb="43">
      <t>マンキツ</t>
    </rPh>
    <rPh sb="44" eb="45">
      <t>トク</t>
    </rPh>
    <rPh sb="54" eb="56">
      <t>ゼンシュ</t>
    </rPh>
    <rPh sb="56" eb="58">
      <t>タンノウ</t>
    </rPh>
    <rPh sb="64" eb="65">
      <t>ヨ</t>
    </rPh>
    <rPh sb="73" eb="74">
      <t>キ</t>
    </rPh>
    <rPh sb="79" eb="80">
      <t>ギャク</t>
    </rPh>
    <rPh sb="81" eb="82">
      <t>ツ</t>
    </rPh>
    <rPh sb="83" eb="84">
      <t>ア</t>
    </rPh>
    <rPh sb="90" eb="91">
      <t>アジ</t>
    </rPh>
    <rPh sb="94" eb="95">
      <t>カ</t>
    </rPh>
    <rPh sb="97" eb="99">
      <t>トクチョウ</t>
    </rPh>
    <rPh sb="100" eb="101">
      <t>カン</t>
    </rPh>
    <rPh sb="105" eb="108">
      <t>キョウミブカ</t>
    </rPh>
    <phoneticPr fontId="1"/>
  </si>
  <si>
    <t>幹事
代行</t>
    <rPh sb="0" eb="2">
      <t>カンジ</t>
    </rPh>
    <rPh sb="3" eb="5">
      <t>ダイコウ</t>
    </rPh>
    <phoneticPr fontId="1"/>
  </si>
  <si>
    <t>安谷屋兄</t>
    <rPh sb="0" eb="1">
      <t>ヤス</t>
    </rPh>
    <rPh sb="1" eb="2">
      <t>タニ</t>
    </rPh>
    <rPh sb="2" eb="3">
      <t>ヤ</t>
    </rPh>
    <rPh sb="3" eb="4">
      <t>アニ</t>
    </rPh>
    <phoneticPr fontId="1"/>
  </si>
  <si>
    <t>×</t>
    <phoneticPr fontId="1"/>
  </si>
  <si>
    <t>★どのお店も幹事殿ご推奨の素敵なお店です。デート、家族サービス、リピータ、欠席後悔のリベンジ等、是非お出掛けください。</t>
    <rPh sb="4" eb="5">
      <t>ミセ</t>
    </rPh>
    <rPh sb="6" eb="8">
      <t>カンジ</t>
    </rPh>
    <rPh sb="8" eb="9">
      <t>ドノ</t>
    </rPh>
    <rPh sb="10" eb="12">
      <t>スイショウ</t>
    </rPh>
    <rPh sb="13" eb="15">
      <t>ステキ</t>
    </rPh>
    <rPh sb="17" eb="18">
      <t>ミセ</t>
    </rPh>
    <rPh sb="25" eb="27">
      <t>カゾク</t>
    </rPh>
    <rPh sb="37" eb="39">
      <t>ケッセキ</t>
    </rPh>
    <rPh sb="39" eb="41">
      <t>コウカイ</t>
    </rPh>
    <rPh sb="46" eb="47">
      <t>ナド</t>
    </rPh>
    <rPh sb="48" eb="50">
      <t>ゼヒ</t>
    </rPh>
    <rPh sb="51" eb="53">
      <t>デカ</t>
    </rPh>
    <phoneticPr fontId="1"/>
  </si>
  <si>
    <t>菅谷兄</t>
    <rPh sb="0" eb="2">
      <t>スガヤ</t>
    </rPh>
    <rPh sb="2" eb="3">
      <t>アニ</t>
    </rPh>
    <phoneticPr fontId="1"/>
  </si>
  <si>
    <t>-</t>
    <phoneticPr fontId="1"/>
  </si>
  <si>
    <t>山中姉</t>
    <rPh sb="0" eb="2">
      <t>ヤマナカ</t>
    </rPh>
    <rPh sb="2" eb="3">
      <t>アネ</t>
    </rPh>
    <phoneticPr fontId="1"/>
  </si>
  <si>
    <t>名久井兄</t>
    <rPh sb="0" eb="3">
      <t>ナクイ</t>
    </rPh>
    <rPh sb="3" eb="4">
      <t>アニ</t>
    </rPh>
    <phoneticPr fontId="1"/>
  </si>
  <si>
    <t>西宇兄</t>
    <rPh sb="0" eb="2">
      <t>ニシウ</t>
    </rPh>
    <rPh sb="2" eb="3">
      <t>アニ</t>
    </rPh>
    <phoneticPr fontId="1"/>
  </si>
  <si>
    <t>○</t>
    <phoneticPr fontId="1"/>
  </si>
  <si>
    <t>トリニダード・トバゴ</t>
    <phoneticPr fontId="1"/>
  </si>
  <si>
    <t>ベネズエラ</t>
    <phoneticPr fontId="1"/>
  </si>
  <si>
    <t>ポーランド</t>
    <phoneticPr fontId="1"/>
  </si>
  <si>
    <t>善恵姉宅</t>
    <rPh sb="0" eb="2">
      <t>ヨシエ</t>
    </rPh>
    <rPh sb="2" eb="3">
      <t>アネ</t>
    </rPh>
    <rPh sb="3" eb="4">
      <t>タク</t>
    </rPh>
    <phoneticPr fontId="1"/>
  </si>
  <si>
    <r>
      <t xml:space="preserve">[インドネシア・ラヤ]
</t>
    </r>
    <r>
      <rPr>
        <sz val="11"/>
        <color indexed="10"/>
        <rFont val="ＭＳ Ｐゴシック"/>
        <family val="3"/>
        <charset val="128"/>
      </rPr>
      <t>URL変更(2008/09/16)
閉店(2008/12/27)
再開予定も別業態の模様</t>
    </r>
    <rPh sb="15" eb="17">
      <t>ヘンコウ</t>
    </rPh>
    <rPh sb="30" eb="32">
      <t>ヘイテン</t>
    </rPh>
    <rPh sb="45" eb="47">
      <t>サイカイ</t>
    </rPh>
    <rPh sb="47" eb="49">
      <t>ヨテイ</t>
    </rPh>
    <rPh sb="50" eb="51">
      <t>ベツ</t>
    </rPh>
    <rPh sb="51" eb="53">
      <t>ギョウタイ</t>
    </rPh>
    <rPh sb="54" eb="56">
      <t>モヨウ</t>
    </rPh>
    <phoneticPr fontId="1"/>
  </si>
  <si>
    <t>○</t>
    <phoneticPr fontId="1"/>
  </si>
  <si>
    <t>第６フェーズ参加回数</t>
    <rPh sb="0" eb="1">
      <t>ダイ</t>
    </rPh>
    <rPh sb="6" eb="8">
      <t>サンカ</t>
    </rPh>
    <rPh sb="8" eb="10">
      <t>カイスウ</t>
    </rPh>
    <phoneticPr fontId="1"/>
  </si>
  <si>
    <t>第６フェーズ幹事回数</t>
    <rPh sb="0" eb="1">
      <t>ダイ</t>
    </rPh>
    <rPh sb="6" eb="8">
      <t>カンジ</t>
    </rPh>
    <rPh sb="8" eb="10">
      <t>カイスウ</t>
    </rPh>
    <phoneticPr fontId="1"/>
  </si>
  <si>
    <t>○</t>
    <phoneticPr fontId="1"/>
  </si>
  <si>
    <t>田中兄</t>
    <rPh sb="0" eb="2">
      <t>タナカ</t>
    </rPh>
    <rPh sb="2" eb="3">
      <t>アニ</t>
    </rPh>
    <phoneticPr fontId="1"/>
  </si>
  <si>
    <t>△</t>
    <phoneticPr fontId="1"/>
  </si>
  <si>
    <t>オーストリア</t>
    <phoneticPr fontId="1"/>
  </si>
  <si>
    <t>ヨルダン</t>
    <phoneticPr fontId="1"/>
  </si>
  <si>
    <t>グレナダ</t>
    <phoneticPr fontId="1"/>
  </si>
  <si>
    <t>○</t>
    <phoneticPr fontId="1"/>
  </si>
  <si>
    <t>○</t>
    <phoneticPr fontId="1"/>
  </si>
  <si>
    <t>第７フェーズテーマ</t>
    <rPh sb="0" eb="1">
      <t>ダイ</t>
    </rPh>
    <phoneticPr fontId="1"/>
  </si>
  <si>
    <t>２０世紀以降における内戦経験国</t>
    <rPh sb="2" eb="4">
      <t>セイキ</t>
    </rPh>
    <rPh sb="4" eb="6">
      <t>イコウ</t>
    </rPh>
    <rPh sb="10" eb="12">
      <t>ナイセン</t>
    </rPh>
    <rPh sb="12" eb="14">
      <t>ケイケン</t>
    </rPh>
    <rPh sb="14" eb="15">
      <t>コク</t>
    </rPh>
    <phoneticPr fontId="1"/>
  </si>
  <si>
    <t>ウガンダ</t>
  </si>
  <si>
    <t>カンボジア</t>
  </si>
  <si>
    <t>グルジア</t>
  </si>
  <si>
    <t>ネパール</t>
  </si>
  <si>
    <t>ミャンマー</t>
  </si>
  <si>
    <t>ラオス</t>
  </si>
  <si>
    <t>リベリア</t>
  </si>
  <si>
    <t>○</t>
    <phoneticPr fontId="1"/>
  </si>
  <si>
    <t>エチオピア</t>
    <phoneticPr fontId="1"/>
  </si>
  <si>
    <t>アンゴラ</t>
    <phoneticPr fontId="1"/>
  </si>
  <si>
    <t>○</t>
    <phoneticPr fontId="1"/>
  </si>
  <si>
    <t xml:space="preserve">名物料理インジェラを食す。下馬評の通り、酸っぱいだの辛いだのとかなり特徴的な味わいが印象的。ただ、想像より美味しかったのが、その通りと受け取ればよいのか？日本風アレンジが効いていたと見るべきか？エチオピアらしさを堪能できた回であった。
</t>
    <rPh sb="0" eb="2">
      <t>メイブツ</t>
    </rPh>
    <rPh sb="2" eb="4">
      <t>リョウリ</t>
    </rPh>
    <rPh sb="10" eb="11">
      <t>ショク</t>
    </rPh>
    <rPh sb="13" eb="16">
      <t>ゲバヒョウ</t>
    </rPh>
    <rPh sb="17" eb="18">
      <t>トオ</t>
    </rPh>
    <rPh sb="20" eb="21">
      <t>ス</t>
    </rPh>
    <rPh sb="26" eb="27">
      <t>カラ</t>
    </rPh>
    <rPh sb="34" eb="37">
      <t>トクチョウテキ</t>
    </rPh>
    <rPh sb="38" eb="39">
      <t>アジ</t>
    </rPh>
    <rPh sb="42" eb="45">
      <t>インショウテキ</t>
    </rPh>
    <rPh sb="49" eb="51">
      <t>ソウゾウ</t>
    </rPh>
    <rPh sb="53" eb="55">
      <t>オイ</t>
    </rPh>
    <rPh sb="64" eb="65">
      <t>トオ</t>
    </rPh>
    <rPh sb="67" eb="68">
      <t>ウ</t>
    </rPh>
    <rPh sb="69" eb="70">
      <t>ト</t>
    </rPh>
    <rPh sb="77" eb="80">
      <t>ニホンフウ</t>
    </rPh>
    <rPh sb="91" eb="92">
      <t>ミ</t>
    </rPh>
    <rPh sb="106" eb="108">
      <t>タンノウ</t>
    </rPh>
    <rPh sb="111" eb="112">
      <t>カイ</t>
    </rPh>
    <phoneticPr fontId="1"/>
  </si>
  <si>
    <t>ギニアビサウ</t>
    <phoneticPr fontId="1"/>
  </si>
  <si>
    <t>コスタリカ</t>
    <phoneticPr fontId="1"/>
  </si>
  <si>
    <t>コロンビア</t>
    <phoneticPr fontId="1"/>
  </si>
  <si>
    <t>コンゴ民主共和国</t>
    <phoneticPr fontId="1"/>
  </si>
  <si>
    <t>セネガル</t>
    <phoneticPr fontId="1"/>
  </si>
  <si>
    <t>ルワンダ</t>
    <phoneticPr fontId="1"/>
  </si>
  <si>
    <t>ヨルダン</t>
    <phoneticPr fontId="1"/>
  </si>
  <si>
    <t>○</t>
    <phoneticPr fontId="1"/>
  </si>
  <si>
    <t>○</t>
    <phoneticPr fontId="1"/>
  </si>
  <si>
    <t>○</t>
    <phoneticPr fontId="1"/>
  </si>
  <si>
    <t>○</t>
    <phoneticPr fontId="1"/>
  </si>
  <si>
    <t>秋山姉</t>
    <rPh sb="0" eb="2">
      <t>アキヤマ</t>
    </rPh>
    <rPh sb="2" eb="3">
      <t>アネ</t>
    </rPh>
    <phoneticPr fontId="1"/>
  </si>
  <si>
    <t>△</t>
    <phoneticPr fontId="1"/>
  </si>
  <si>
    <t>○</t>
    <phoneticPr fontId="1"/>
  </si>
  <si>
    <t>○</t>
    <phoneticPr fontId="1"/>
  </si>
  <si>
    <t>○</t>
    <phoneticPr fontId="1"/>
  </si>
  <si>
    <t xml:space="preserve">典型的な料理を堪能。3品と少なかったためか、「洗練されたアフリカ料理」に納得できたかはちょっと疑問。また、代表料理チェブジェンが予約要で、空振りだったのは残念。
久々にテーブルトークが充実したことも収穫。意外とお国柄が鮮明になった？
</t>
    <rPh sb="0" eb="3">
      <t>テンケイテキ</t>
    </rPh>
    <rPh sb="4" eb="6">
      <t>リョウリ</t>
    </rPh>
    <rPh sb="7" eb="9">
      <t>タンノウ</t>
    </rPh>
    <rPh sb="23" eb="25">
      <t>センレン</t>
    </rPh>
    <rPh sb="32" eb="34">
      <t>リョウリ</t>
    </rPh>
    <rPh sb="36" eb="38">
      <t>ナットク</t>
    </rPh>
    <rPh sb="47" eb="49">
      <t>ギモン</t>
    </rPh>
    <rPh sb="53" eb="55">
      <t>ダイヒョウ</t>
    </rPh>
    <rPh sb="55" eb="57">
      <t>リョウリ</t>
    </rPh>
    <rPh sb="64" eb="66">
      <t>ヨヤク</t>
    </rPh>
    <rPh sb="66" eb="67">
      <t>ヨウ</t>
    </rPh>
    <rPh sb="69" eb="71">
      <t>カラブ</t>
    </rPh>
    <rPh sb="77" eb="79">
      <t>ザンネン</t>
    </rPh>
    <phoneticPr fontId="1"/>
  </si>
  <si>
    <t>グローバルフェスタJAPAN2010</t>
    <phoneticPr fontId="1"/>
  </si>
  <si>
    <t>日比谷公園</t>
    <rPh sb="0" eb="3">
      <t>ヒビヤ</t>
    </rPh>
    <rPh sb="3" eb="5">
      <t>コウエン</t>
    </rPh>
    <phoneticPr fontId="1"/>
  </si>
  <si>
    <t>○</t>
    <phoneticPr fontId="1"/>
  </si>
  <si>
    <t>日比谷公園</t>
    <rPh sb="0" eb="3">
      <t>ヒビヤ</t>
    </rPh>
    <rPh sb="3" eb="5">
      <t>コウエン</t>
    </rPh>
    <phoneticPr fontId="1"/>
  </si>
  <si>
    <t>2010/10/2
2010/10/3</t>
    <phoneticPr fontId="1"/>
  </si>
  <si>
    <t>WGT未実施国のうちレストランが無さそうな国を中心に実施</t>
    <rPh sb="3" eb="6">
      <t>ミジッシ</t>
    </rPh>
    <rPh sb="6" eb="7">
      <t>コク</t>
    </rPh>
    <rPh sb="16" eb="17">
      <t>ナ</t>
    </rPh>
    <rPh sb="21" eb="22">
      <t>クニ</t>
    </rPh>
    <rPh sb="23" eb="25">
      <t>チュウシン</t>
    </rPh>
    <rPh sb="26" eb="28">
      <t>ジッシ</t>
    </rPh>
    <phoneticPr fontId="1"/>
  </si>
  <si>
    <t>グローバルフェスタJAPAN2010</t>
    <phoneticPr fontId="1"/>
  </si>
  <si>
    <t xml:space="preserve">グローバルフェスタJAPAN2010で開催。
リベリアンバーガーをゲット。イスラム系のバーガーで、どこかリベリアらしさなのか不明であったが、おそらくジモピーはこのようなものを食すのであろうと察する。
</t>
    <rPh sb="19" eb="21">
      <t>カイサイ</t>
    </rPh>
    <rPh sb="41" eb="42">
      <t>ケイ</t>
    </rPh>
    <rPh sb="62" eb="64">
      <t>フメイ</t>
    </rPh>
    <rPh sb="87" eb="88">
      <t>ショク</t>
    </rPh>
    <rPh sb="95" eb="96">
      <t>サッ</t>
    </rPh>
    <phoneticPr fontId="1"/>
  </si>
  <si>
    <t>○</t>
    <phoneticPr fontId="1"/>
  </si>
  <si>
    <t>○</t>
    <phoneticPr fontId="1"/>
  </si>
  <si>
    <t>グァテマラ</t>
    <phoneticPr fontId="1"/>
  </si>
  <si>
    <t>英語料理教室Niki's Kitchen
[ニキズキッチン]
ベネズエラ</t>
    <rPh sb="0" eb="2">
      <t>エイゴ</t>
    </rPh>
    <rPh sb="2" eb="4">
      <t>リョウリ</t>
    </rPh>
    <rPh sb="4" eb="6">
      <t>キョウシツ</t>
    </rPh>
    <phoneticPr fontId="1"/>
  </si>
  <si>
    <t>○</t>
    <phoneticPr fontId="1"/>
  </si>
  <si>
    <t>岡本姉</t>
    <rPh sb="0" eb="2">
      <t>オカモト</t>
    </rPh>
    <rPh sb="2" eb="3">
      <t>アネ</t>
    </rPh>
    <phoneticPr fontId="1"/>
  </si>
  <si>
    <t>http://www.nefertititokyo.com/</t>
    <phoneticPr fontId="1"/>
  </si>
  <si>
    <t>http://shamaimtokyo.com/</t>
    <phoneticPr fontId="1"/>
  </si>
  <si>
    <t>http://www.lacasita.co.jp/</t>
    <phoneticPr fontId="1"/>
  </si>
  <si>
    <t>http://www.rogovski.co.jp/</t>
    <phoneticPr fontId="1"/>
  </si>
  <si>
    <t>http://www.motomachiaussie.com/</t>
    <phoneticPr fontId="1"/>
  </si>
  <si>
    <t>http://www.kiwihouse.jp/</t>
    <phoneticPr fontId="1"/>
  </si>
  <si>
    <t>横浜国際フェスタ2007</t>
    <rPh sb="0" eb="2">
      <t>ヨコハマ</t>
    </rPh>
    <rPh sb="2" eb="4">
      <t>コクサイ</t>
    </rPh>
    <phoneticPr fontId="1"/>
  </si>
  <si>
    <t xml:space="preserve">ニシンを中心にした魚介食材、もう一つの目玉である羊肉食材。お国柄を象徴する食材が並んだ。もっともベストディッシュへの一票は、メイン食材の料理よりメカジキのステーキに。
常連客のアイスランド話が会に華を添えた。
</t>
    <rPh sb="4" eb="6">
      <t>チュウシン</t>
    </rPh>
    <rPh sb="9" eb="11">
      <t>ギョカイ</t>
    </rPh>
    <rPh sb="11" eb="13">
      <t>ショクザイ</t>
    </rPh>
    <rPh sb="16" eb="17">
      <t>ヒト</t>
    </rPh>
    <rPh sb="19" eb="21">
      <t>メダマ</t>
    </rPh>
    <rPh sb="24" eb="25">
      <t>ヒツジ</t>
    </rPh>
    <rPh sb="25" eb="26">
      <t>ニク</t>
    </rPh>
    <rPh sb="26" eb="28">
      <t>ショクザイ</t>
    </rPh>
    <rPh sb="30" eb="32">
      <t>クニガラ</t>
    </rPh>
    <rPh sb="33" eb="35">
      <t>ショウチョウ</t>
    </rPh>
    <rPh sb="37" eb="39">
      <t>ショクザイ</t>
    </rPh>
    <rPh sb="40" eb="41">
      <t>ナラ</t>
    </rPh>
    <rPh sb="58" eb="60">
      <t>イッピョウ</t>
    </rPh>
    <rPh sb="65" eb="67">
      <t>ショクザイ</t>
    </rPh>
    <rPh sb="68" eb="70">
      <t>リョウリ</t>
    </rPh>
    <rPh sb="84" eb="87">
      <t>ジョウレンキャク</t>
    </rPh>
    <rPh sb="94" eb="95">
      <t>バナシ</t>
    </rPh>
    <rPh sb="96" eb="97">
      <t>カイ</t>
    </rPh>
    <rPh sb="98" eb="99">
      <t>ハナ</t>
    </rPh>
    <rPh sb="100" eb="101">
      <t>ソ</t>
    </rPh>
    <phoneticPr fontId="1"/>
  </si>
  <si>
    <t>http://www.sparta.jp/</t>
    <phoneticPr fontId="1"/>
  </si>
  <si>
    <t>http://esogie.com/</t>
    <phoneticPr fontId="1"/>
  </si>
  <si>
    <t>○</t>
    <phoneticPr fontId="1"/>
  </si>
  <si>
    <t>早川姉</t>
    <rPh sb="0" eb="2">
      <t>ハヤカワ</t>
    </rPh>
    <rPh sb="2" eb="3">
      <t>アネ</t>
    </rPh>
    <phoneticPr fontId="1"/>
  </si>
  <si>
    <t>シエラレオネ</t>
    <phoneticPr fontId="1"/>
  </si>
  <si>
    <t>ジンバブエ</t>
    <phoneticPr fontId="1"/>
  </si>
  <si>
    <t>ソマリア</t>
    <phoneticPr fontId="1"/>
  </si>
  <si>
    <t>タジキスタン</t>
    <phoneticPr fontId="1"/>
  </si>
  <si>
    <t>チャド</t>
    <phoneticPr fontId="1"/>
  </si>
  <si>
    <t>パラグアイ</t>
    <phoneticPr fontId="1"/>
  </si>
  <si>
    <t>モザンビーク</t>
    <phoneticPr fontId="1"/>
  </si>
  <si>
    <t>グレナダ</t>
    <phoneticPr fontId="1"/>
  </si>
  <si>
    <t>オマーン</t>
    <phoneticPr fontId="1"/>
  </si>
  <si>
    <t>カザフスタン</t>
    <phoneticPr fontId="1"/>
  </si>
  <si>
    <t>ガボン</t>
    <phoneticPr fontId="1"/>
  </si>
  <si>
    <t>ベナン</t>
    <phoneticPr fontId="1"/>
  </si>
  <si>
    <t>ブルネイ</t>
    <phoneticPr fontId="1"/>
  </si>
  <si>
    <t>リヒテンシュタイン</t>
    <phoneticPr fontId="1"/>
  </si>
  <si>
    <t>イラク</t>
    <phoneticPr fontId="1"/>
  </si>
  <si>
    <t>ニカラグア</t>
    <phoneticPr fontId="1"/>
  </si>
  <si>
    <t>ドイツ(11),フランス(9) 前フェーズまでで済</t>
    <phoneticPr fontId="1"/>
  </si>
  <si>
    <t>韓国[11],中国[5],
アメリカ[6],
カナダ[6],
ブラジル[7],
オーストリア[6],
オランダ[5],
ドイツ[8],
フランス[7],
ポルトガル[8],
ロシア[5],
オーストラリア[6] 
前フェーズまでで済</t>
    <phoneticPr fontId="1"/>
  </si>
  <si>
    <t>アルゼンチン,
スウェーデン,
フィリピン 
前フェーズまでで済</t>
    <phoneticPr fontId="1"/>
  </si>
  <si>
    <t>ブラジル,
フランス,
ロシア,
中華人民共和国 
前フェーズまでで済</t>
    <phoneticPr fontId="1"/>
  </si>
  <si>
    <t>アメリカ合衆国,
アルゼンチン,
イギリス,
インド,
オーストラリア,
オーストリア,
オランダ,
グアム（米領）,
スウェーデン,
ドイツ,
バミューダ（英領）,
フィンランド,
プエルトリコ（米領）,</t>
    <phoneticPr fontId="1"/>
  </si>
  <si>
    <t>アイルランド,
アフガニスタン,
イエメン,
ギリシャ,
スーダン,
スペイン,
スリランカ,
中国,
ドミニカ共,
トルコ,
ナイジェリア,
パキスタン,
フィンランド,
ペルー,
メキシコ,
レバノン,
ロシア 
前フェーズまでで済</t>
    <phoneticPr fontId="1"/>
  </si>
  <si>
    <t>グアム(米領), 北ﾏﾘｱﾅ諸島(米領),マカオ(中国領) 香港(中国領) 前フェーズまでで済</t>
    <rPh sb="4" eb="5">
      <t>ベイ</t>
    </rPh>
    <rPh sb="5" eb="6">
      <t>リョウ</t>
    </rPh>
    <rPh sb="25" eb="27">
      <t>チュウゴク</t>
    </rPh>
    <phoneticPr fontId="1"/>
  </si>
  <si>
    <t>エクアドル</t>
    <phoneticPr fontId="1"/>
  </si>
  <si>
    <t>エルサルバドル</t>
    <phoneticPr fontId="1"/>
  </si>
  <si>
    <t>○</t>
    <phoneticPr fontId="1"/>
  </si>
  <si>
    <t>ボスニア・ヘルツェゴビナ</t>
    <phoneticPr fontId="1"/>
  </si>
  <si>
    <t>○</t>
    <phoneticPr fontId="1"/>
  </si>
  <si>
    <t>第8フェーズテーマ</t>
    <rPh sb="0" eb="1">
      <t>ダイ</t>
    </rPh>
    <phoneticPr fontId="1"/>
  </si>
  <si>
    <t>旅行ガイド「地球の歩き方」が発行されている国(条件タイトルに国名のみが記載されているもの)</t>
    <rPh sb="23" eb="25">
      <t>ジョウケン</t>
    </rPh>
    <phoneticPr fontId="1"/>
  </si>
  <si>
    <t>クロアチア</t>
  </si>
  <si>
    <t>シリア</t>
  </si>
  <si>
    <t>スロヴェニア</t>
  </si>
  <si>
    <t>チュニジア</t>
  </si>
  <si>
    <t>パラグアイ</t>
  </si>
  <si>
    <t>ハンガリー</t>
  </si>
  <si>
    <t>ブルガリア</t>
  </si>
  <si>
    <t>ベトナム</t>
  </si>
  <si>
    <t>ボリビア</t>
  </si>
  <si>
    <t>モルディブ</t>
  </si>
  <si>
    <t>モロッコ</t>
  </si>
  <si>
    <t>ルーマニア</t>
  </si>
  <si>
    <t>ルクセンブルク</t>
  </si>
  <si>
    <t>第７フェーズ参加回数</t>
    <rPh sb="0" eb="1">
      <t>ダイ</t>
    </rPh>
    <rPh sb="6" eb="8">
      <t>サンカ</t>
    </rPh>
    <rPh sb="8" eb="10">
      <t>カイスウ</t>
    </rPh>
    <phoneticPr fontId="1"/>
  </si>
  <si>
    <t>第７フェーズ幹事回数</t>
    <rPh sb="0" eb="1">
      <t>ダイ</t>
    </rPh>
    <rPh sb="6" eb="8">
      <t>カンジ</t>
    </rPh>
    <rPh sb="8" eb="10">
      <t>カイスウ</t>
    </rPh>
    <phoneticPr fontId="1"/>
  </si>
  <si>
    <t>第８フェーズ参加回数</t>
    <rPh sb="0" eb="1">
      <t>ダイ</t>
    </rPh>
    <rPh sb="6" eb="8">
      <t>サンカ</t>
    </rPh>
    <rPh sb="8" eb="10">
      <t>カイスウ</t>
    </rPh>
    <phoneticPr fontId="1"/>
  </si>
  <si>
    <t>第８フェーズ幹事回数</t>
    <rPh sb="0" eb="1">
      <t>ダイ</t>
    </rPh>
    <rPh sb="6" eb="8">
      <t>カンジ</t>
    </rPh>
    <rPh sb="8" eb="10">
      <t>カイスウ</t>
    </rPh>
    <phoneticPr fontId="1"/>
  </si>
  <si>
    <t>前フェーズまでで済の国については記載略</t>
    <rPh sb="10" eb="11">
      <t>クニ</t>
    </rPh>
    <rPh sb="16" eb="18">
      <t>キサイ</t>
    </rPh>
    <rPh sb="18" eb="19">
      <t>リャク</t>
    </rPh>
    <phoneticPr fontId="1"/>
  </si>
  <si>
    <r>
      <t xml:space="preserve">海と森
</t>
    </r>
    <r>
      <rPr>
        <sz val="11"/>
        <color indexed="10"/>
        <rFont val="ＭＳ Ｐゴシック"/>
        <family val="3"/>
        <charset val="128"/>
      </rPr>
      <t>閉店(2005/5/30)</t>
    </r>
    <rPh sb="0" eb="1">
      <t>ウミ</t>
    </rPh>
    <rPh sb="2" eb="3">
      <t>モリ</t>
    </rPh>
    <rPh sb="4" eb="6">
      <t>ヘイテン</t>
    </rPh>
    <phoneticPr fontId="1"/>
  </si>
  <si>
    <t>○</t>
    <phoneticPr fontId="1"/>
  </si>
  <si>
    <t>○</t>
    <phoneticPr fontId="1"/>
  </si>
  <si>
    <t>マダガスカル</t>
    <phoneticPr fontId="1"/>
  </si>
  <si>
    <t>モーリシャス</t>
    <phoneticPr fontId="1"/>
  </si>
  <si>
    <t>佐奈子姉</t>
    <rPh sb="0" eb="2">
      <t>サナ</t>
    </rPh>
    <rPh sb="2" eb="3">
      <t>コ</t>
    </rPh>
    <rPh sb="3" eb="4">
      <t>アネ</t>
    </rPh>
    <phoneticPr fontId="1"/>
  </si>
  <si>
    <t>△</t>
    <phoneticPr fontId="1"/>
  </si>
  <si>
    <t>○</t>
    <phoneticPr fontId="1"/>
  </si>
  <si>
    <t>○</t>
    <phoneticPr fontId="1"/>
  </si>
  <si>
    <r>
      <t xml:space="preserve">ABSOLUT ICEBAR TOKYO
［アブソルート・アイスバー・東京］
</t>
    </r>
    <r>
      <rPr>
        <sz val="11"/>
        <color indexed="10"/>
        <rFont val="ＭＳ Ｐゴシック"/>
        <family val="3"/>
        <charset val="128"/>
      </rPr>
      <t>店舗移転</t>
    </r>
    <r>
      <rPr>
        <sz val="11"/>
        <color indexed="10"/>
        <rFont val="ＭＳ Ｐゴシック"/>
        <family val="3"/>
        <charset val="128"/>
      </rPr>
      <t>(2011/01/01</t>
    </r>
    <r>
      <rPr>
        <sz val="11"/>
        <color indexed="10"/>
        <rFont val="ＭＳ Ｐゴシック"/>
        <family val="3"/>
        <charset val="128"/>
      </rPr>
      <t>確認</t>
    </r>
    <r>
      <rPr>
        <sz val="11"/>
        <color indexed="10"/>
        <rFont val="ＭＳ Ｐゴシック"/>
        <family val="3"/>
        <charset val="128"/>
      </rPr>
      <t>)
閉店(2011/09/30)</t>
    </r>
    <rPh sb="35" eb="37">
      <t>トウキョウ</t>
    </rPh>
    <rPh sb="39" eb="41">
      <t>テンポ</t>
    </rPh>
    <rPh sb="41" eb="43">
      <t>イテン</t>
    </rPh>
    <rPh sb="58" eb="60">
      <t>ヘイテン</t>
    </rPh>
    <phoneticPr fontId="1"/>
  </si>
  <si>
    <r>
      <t xml:space="preserve">二葉
</t>
    </r>
    <r>
      <rPr>
        <sz val="11"/>
        <color indexed="10"/>
        <rFont val="ＭＳ Ｐゴシック"/>
        <family val="3"/>
        <charset val="128"/>
      </rPr>
      <t>閉店(2011/11/30)</t>
    </r>
    <rPh sb="0" eb="2">
      <t>フタバ</t>
    </rPh>
    <rPh sb="3" eb="5">
      <t>ヘイテン</t>
    </rPh>
    <phoneticPr fontId="1"/>
  </si>
  <si>
    <r>
      <t xml:space="preserve">Restaurant Aussie
[レストラン＆バー　オージー]
</t>
    </r>
    <r>
      <rPr>
        <sz val="11"/>
        <color indexed="10"/>
        <rFont val="ＭＳ Ｐゴシック"/>
        <family val="3"/>
        <charset val="128"/>
      </rPr>
      <t>URL変更(2011/01/01確認)
閉店</t>
    </r>
    <r>
      <rPr>
        <sz val="11"/>
        <color indexed="10"/>
        <rFont val="ＭＳ Ｐゴシック"/>
        <family val="3"/>
        <charset val="128"/>
      </rPr>
      <t>(2011/01/15)
継承店:Restaurant&amp;Bar Moana
http://maruta.be/moana2005</t>
    </r>
    <rPh sb="50" eb="52">
      <t>カクニン</t>
    </rPh>
    <rPh sb="69" eb="71">
      <t>ケイショウ</t>
    </rPh>
    <rPh sb="71" eb="72">
      <t>テン</t>
    </rPh>
    <phoneticPr fontId="1"/>
  </si>
  <si>
    <r>
      <t xml:space="preserve">KOJI VANCOUVER
[コージー ヴァンクーバー]
</t>
    </r>
    <r>
      <rPr>
        <sz val="11"/>
        <color indexed="10"/>
        <rFont val="ＭＳ Ｐゴシック"/>
        <family val="3"/>
        <charset val="128"/>
      </rPr>
      <t>閉店(2007/7/10)</t>
    </r>
    <phoneticPr fontId="1"/>
  </si>
  <si>
    <r>
      <t xml:space="preserve">Singapore Seafood Emporium
[シンガポール・シーフード・
エンポーリアム]
</t>
    </r>
    <r>
      <rPr>
        <sz val="11"/>
        <color indexed="10"/>
        <rFont val="ＭＳ Ｐゴシック"/>
        <family val="3"/>
        <charset val="128"/>
      </rPr>
      <t>店舗移転(2007/07)
閉店(2011/07/29)</t>
    </r>
    <phoneticPr fontId="1"/>
  </si>
  <si>
    <t>セーシェル</t>
    <phoneticPr fontId="1"/>
  </si>
  <si>
    <t>善恵姉</t>
    <rPh sb="0" eb="2">
      <t>ヨシエ</t>
    </rPh>
    <rPh sb="2" eb="3">
      <t>アネ</t>
    </rPh>
    <phoneticPr fontId="1"/>
  </si>
  <si>
    <t>WGT in Pune
インドのPuneで開催できる国を実施</t>
    <rPh sb="21" eb="23">
      <t>カイサイ</t>
    </rPh>
    <rPh sb="26" eb="27">
      <t>クニ</t>
    </rPh>
    <rPh sb="28" eb="30">
      <t>ジッシ</t>
    </rPh>
    <phoneticPr fontId="1"/>
  </si>
  <si>
    <t xml:space="preserve">WGT in Pune
イタリア、メキシコ、中国、インドネシア、ベトナム、韓国、ギリシャ、日本
</t>
    <rPh sb="22" eb="24">
      <t>チュウゴク</t>
    </rPh>
    <rPh sb="37" eb="39">
      <t>カンコク</t>
    </rPh>
    <rPh sb="45" eb="47">
      <t>ニホン</t>
    </rPh>
    <phoneticPr fontId="1"/>
  </si>
  <si>
    <t>インド・プネ市</t>
    <rPh sb="6" eb="7">
      <t>シ</t>
    </rPh>
    <phoneticPr fontId="1"/>
  </si>
  <si>
    <t>2011/12
↓
2012/01</t>
    <phoneticPr fontId="1"/>
  </si>
  <si>
    <t>○</t>
    <phoneticPr fontId="1"/>
  </si>
  <si>
    <t>フランス</t>
    <phoneticPr fontId="1"/>
  </si>
  <si>
    <t>ハワイ(アメリカ)</t>
    <phoneticPr fontId="1"/>
  </si>
  <si>
    <t>東京都中央区銀座7-108
コリドー名店街 2階
03-3573-4025　日曜定休
D:1700-2300</t>
    <phoneticPr fontId="1"/>
  </si>
  <si>
    <t>東京都港区白金台5-3-8
03-6408-0879　水休
L:1130-1430
D:1800-2200</t>
    <rPh sb="7" eb="8">
      <t>ダイ</t>
    </rPh>
    <phoneticPr fontId="1"/>
  </si>
  <si>
    <t>東京都港区赤坂2-14-27
国際新赤坂ビル　東館Ｂ1
03-3583-5414
1130-2300(月-金)
土日祝貸切</t>
    <rPh sb="0" eb="3">
      <t>トウキョウト</t>
    </rPh>
    <rPh sb="51" eb="52">
      <t>ガツ</t>
    </rPh>
    <rPh sb="53" eb="54">
      <t>キン</t>
    </rPh>
    <rPh sb="56" eb="58">
      <t>ドニチ</t>
    </rPh>
    <rPh sb="58" eb="59">
      <t>シュク</t>
    </rPh>
    <rPh sb="59" eb="61">
      <t>カシキリ</t>
    </rPh>
    <phoneticPr fontId="1"/>
  </si>
  <si>
    <t xml:space="preserve">東京都杉並区天沼3-3-3
渋沢荻窪ビルB1
03-3392-7077　月休 
D:1730-2200
</t>
    <rPh sb="36" eb="37">
      <t>ゲツ</t>
    </rPh>
    <rPh sb="37" eb="38">
      <t>キュウ</t>
    </rPh>
    <phoneticPr fontId="1"/>
  </si>
  <si>
    <r>
      <t xml:space="preserve">京都市東山区今熊野池田町4ー14
富士ビル１階
075-561-0406
火休 </t>
    </r>
    <r>
      <rPr>
        <strike/>
        <sz val="11"/>
        <color indexed="10"/>
        <rFont val="ＭＳ 明朝"/>
        <family val="1"/>
        <charset val="128"/>
      </rPr>
      <t>定休日変更</t>
    </r>
    <r>
      <rPr>
        <strike/>
        <sz val="11"/>
        <rFont val="ＭＳ 明朝"/>
        <family val="1"/>
        <charset val="128"/>
      </rPr>
      <t xml:space="preserve">
</t>
    </r>
    <rPh sb="37" eb="38">
      <t>ヒ</t>
    </rPh>
    <rPh sb="40" eb="43">
      <t>テイキュウビ</t>
    </rPh>
    <rPh sb="43" eb="45">
      <t>ヘンコウ</t>
    </rPh>
    <phoneticPr fontId="1"/>
  </si>
  <si>
    <t xml:space="preserve">東京都港区六本木5-1-5
加藤ビル3F
03-5411-5321　日休
D:1800-0600 (土曜0500）
</t>
    <rPh sb="0" eb="3">
      <t>トウキョウト</t>
    </rPh>
    <rPh sb="50" eb="51">
      <t>ド</t>
    </rPh>
    <phoneticPr fontId="1"/>
  </si>
  <si>
    <t>東京都中央区入船1-7-9
03-3272-1537　土日祝休
L:1130-1430
D:1730-2230(LO2130)</t>
    <phoneticPr fontId="1"/>
  </si>
  <si>
    <t>東京都港区新橋4-4-3
03-3433-7005
L:1100-1500(月-金)　
D:1700-2230(月-金)　
  1200-2230土(-2130日)</t>
    <rPh sb="40" eb="41">
      <t>キン</t>
    </rPh>
    <rPh sb="58" eb="59">
      <t>キン</t>
    </rPh>
    <rPh sb="73" eb="74">
      <t>ド</t>
    </rPh>
    <rPh sb="80" eb="81">
      <t>ヒ</t>
    </rPh>
    <phoneticPr fontId="1"/>
  </si>
  <si>
    <t>神奈川県横浜市中区石川町1-12
045-681-3671　火休
1700-2400</t>
    <rPh sb="0" eb="4">
      <t>カナガワケン</t>
    </rPh>
    <phoneticPr fontId="1"/>
  </si>
  <si>
    <t xml:space="preserve">豊島区南大塚3-2-10　林ビル5F
03-5957-0374　日休
1100-2030(LO2000) 
</t>
    <rPh sb="32" eb="33">
      <t>ニチ</t>
    </rPh>
    <rPh sb="33" eb="34">
      <t>ヤス</t>
    </rPh>
    <phoneticPr fontId="1"/>
  </si>
  <si>
    <t>東京都港区赤坂3-16-3
伊勢幸ビル2F
03-3586-2033　日祝休
1800-2600</t>
    <phoneticPr fontId="1"/>
  </si>
  <si>
    <t>東京都杉並区永福3-56-5
03－5376－2531(留守電予約)
月休
平日:18:00-24:00頃
日祝:18:00-23:00頃</t>
    <phoneticPr fontId="1"/>
  </si>
  <si>
    <t>東京都港区六本木7-3-22
やまうちビル1F
03-5411-0253　無休
1130-2230</t>
    <rPh sb="0" eb="3">
      <t>トウキョウト</t>
    </rPh>
    <rPh sb="3" eb="5">
      <t>ミナトク</t>
    </rPh>
    <rPh sb="5" eb="8">
      <t>ロッポンギ</t>
    </rPh>
    <phoneticPr fontId="1"/>
  </si>
  <si>
    <t>神奈川県厚木市中町2-13-13
グランデ本厚木ビル1F
046-225-6435　月休
L:1200-1500(LO1430)
D:1800-2300(LO2230)</t>
    <rPh sb="0" eb="4">
      <t>カナガワケン</t>
    </rPh>
    <phoneticPr fontId="1"/>
  </si>
  <si>
    <t>東京都中央区銀座8-5-15
SVAX GINZA 1F
03-6228-5022　無休
1630-2315</t>
    <rPh sb="0" eb="3">
      <t>トウキョウト</t>
    </rPh>
    <rPh sb="3" eb="6">
      <t>チュウオウク</t>
    </rPh>
    <rPh sb="6" eb="8">
      <t>ギンザ</t>
    </rPh>
    <phoneticPr fontId="1"/>
  </si>
  <si>
    <t>東京都中央区銀座5-8-13
銀座ファイブスタービル4F
03-3574-9289　無休
1100-2300</t>
    <phoneticPr fontId="1"/>
  </si>
  <si>
    <t xml:space="preserve">東京都豊島区東池袋1-22-13
第5ナカムラビル3F
03-5951-2264　無休
L:1100-1430
D:1700-2400
</t>
    <rPh sb="0" eb="3">
      <t>トウキョウト</t>
    </rPh>
    <phoneticPr fontId="1"/>
  </si>
  <si>
    <t>東京都港区赤坂6-2-12
サージュ赤坂1F
03-3505-5225　日祝休
L:1130-1400(月-金)
D:1730-2300(LO2200)(月-金)
D:1700-2200(LO2100)(土)</t>
    <rPh sb="52" eb="53">
      <t>ゲツ</t>
    </rPh>
    <rPh sb="54" eb="55">
      <t>キン</t>
    </rPh>
    <rPh sb="77" eb="78">
      <t>ゲツ</t>
    </rPh>
    <rPh sb="79" eb="80">
      <t>キン</t>
    </rPh>
    <rPh sb="102" eb="103">
      <t>ド</t>
    </rPh>
    <phoneticPr fontId="1"/>
  </si>
  <si>
    <t>京都府京都市中京区河原町
三条上ル一筋目東入ル 恵比須町534-33 ｴｱﾎﾟｰﾄﾋﾞﾙ2F
075-211-5577　無休
L:1200-1500(LO1430)(土日祝)
D:1730-2300(LO2200)</t>
    <rPh sb="60" eb="62">
      <t>ムキュウ</t>
    </rPh>
    <rPh sb="83" eb="84">
      <t>ド</t>
    </rPh>
    <rPh sb="84" eb="85">
      <t>ヒ</t>
    </rPh>
    <rPh sb="85" eb="86">
      <t>シュク</t>
    </rPh>
    <phoneticPr fontId="1"/>
  </si>
  <si>
    <t>東京都港区六本木5-5-1
ロアビルB1
03-3423-2250　不定休
月-木:1800-late
金   :1700-late
土-日:1600-late</t>
    <rPh sb="69" eb="70">
      <t>ヒ</t>
    </rPh>
    <phoneticPr fontId="1"/>
  </si>
  <si>
    <t xml:space="preserve">埼玉県川口市西川口1-29-2
三恵西川口ハイツ1F
048-257-3633　日休
1800-400
</t>
    <rPh sb="16" eb="17">
      <t>サン</t>
    </rPh>
    <rPh sb="17" eb="18">
      <t>メグ</t>
    </rPh>
    <rPh sb="18" eb="21">
      <t>ニシカワグチ</t>
    </rPh>
    <phoneticPr fontId="1"/>
  </si>
  <si>
    <t xml:space="preserve">東京都品川区東五反田1-25-17
03-3442-5666　日休
1130-1500(LO1430)
1730-0400(LO0300)
[ディナー]1800-2300
</t>
    <phoneticPr fontId="1"/>
  </si>
  <si>
    <t xml:space="preserve">東京都大田区南蒲田2-3-11
03-3731-5846　日休
L:1130-1400
D:1730-2200
</t>
    <phoneticPr fontId="1"/>
  </si>
  <si>
    <t xml:space="preserve">東京都武蔵野市吉祥寺本町1-32-9
モトハシビル202号
0422-21-8412　無休
L:1130-1400(月-金)
D:1700-2300
</t>
    <phoneticPr fontId="1"/>
  </si>
  <si>
    <t xml:space="preserve">愛知県日進市東山2-152
0561-73-5900 不定休
0600-2000
</t>
    <rPh sb="27" eb="30">
      <t>フテイキュウ</t>
    </rPh>
    <phoneticPr fontId="1"/>
  </si>
  <si>
    <t>福岡県福岡市博多区銀天町1-3-53
092-502-3772　日休
L:1200-1500
D:1800-2200</t>
    <rPh sb="32" eb="33">
      <t>ニチ</t>
    </rPh>
    <rPh sb="33" eb="34">
      <t>キュウ</t>
    </rPh>
    <phoneticPr fontId="1"/>
  </si>
  <si>
    <t>東京都港区赤坂1-4-6
03-3582-6622　日祝休
L:1130-1500(LO1300)
D:1800-2300(LO2030)</t>
    <rPh sb="0" eb="3">
      <t>トウキョウト</t>
    </rPh>
    <rPh sb="3" eb="5">
      <t>ミナトク</t>
    </rPh>
    <rPh sb="5" eb="7">
      <t>アカサカ</t>
    </rPh>
    <phoneticPr fontId="1"/>
  </si>
  <si>
    <t>○</t>
    <phoneticPr fontId="1"/>
  </si>
  <si>
    <t>バングラデシュ</t>
    <phoneticPr fontId="1"/>
  </si>
  <si>
    <t>○</t>
    <phoneticPr fontId="1"/>
  </si>
  <si>
    <t>○</t>
    <phoneticPr fontId="1"/>
  </si>
  <si>
    <t>カタルーニャ
(スペイン)</t>
    <phoneticPr fontId="1"/>
  </si>
  <si>
    <t>韓国</t>
    <rPh sb="0" eb="2">
      <t>カンコク</t>
    </rPh>
    <phoneticPr fontId="1"/>
  </si>
  <si>
    <t xml:space="preserve">東京都新宿区神楽坂4-2
03-3267-1519　日休
D:1730-2230(月-金)
D:1730-2200(土祝)
</t>
    <rPh sb="26" eb="27">
      <t>ニチ</t>
    </rPh>
    <rPh sb="27" eb="28">
      <t>キュウ</t>
    </rPh>
    <rPh sb="41" eb="42">
      <t>ツキ</t>
    </rPh>
    <rPh sb="43" eb="44">
      <t>キン</t>
    </rPh>
    <phoneticPr fontId="1"/>
  </si>
  <si>
    <t>○</t>
    <phoneticPr fontId="1"/>
  </si>
  <si>
    <t>×</t>
    <phoneticPr fontId="1"/>
  </si>
  <si>
    <t>東京都港区北青山3-13-1
北青山関根ビルB1
03-3797-7374　火休
L:1130-1400(LO)
D:1730-2130(LO)
D:1730-2100(LO)日祝</t>
    <rPh sb="38" eb="39">
      <t>ヒ</t>
    </rPh>
    <rPh sb="39" eb="40">
      <t>キュウ</t>
    </rPh>
    <rPh sb="88" eb="89">
      <t>ヒ</t>
    </rPh>
    <rPh sb="89" eb="90">
      <t>シュク</t>
    </rPh>
    <phoneticPr fontId="1"/>
  </si>
  <si>
    <t>リビア</t>
    <phoneticPr fontId="1"/>
  </si>
  <si>
    <t>○</t>
    <phoneticPr fontId="1"/>
  </si>
  <si>
    <t>○</t>
    <phoneticPr fontId="1"/>
  </si>
  <si>
    <t>http://ginza-habsburg.com/</t>
    <phoneticPr fontId="1"/>
  </si>
  <si>
    <r>
      <t>Restaurant K. u. K.
［レストラン・カー・ウント・カー］</t>
    </r>
    <r>
      <rPr>
        <sz val="11"/>
        <color indexed="10"/>
        <rFont val="ＭＳ Ｐゴシック"/>
        <family val="3"/>
        <charset val="128"/>
      </rPr>
      <t xml:space="preserve">
情報変更（2012/02/01確認）
レストラン部移転（</t>
    </r>
    <r>
      <rPr>
        <sz val="11"/>
        <color indexed="10"/>
        <rFont val="ＭＳ Ｐゴシック"/>
        <family val="3"/>
        <charset val="128"/>
      </rPr>
      <t>2012/04/14</t>
    </r>
    <r>
      <rPr>
        <sz val="11"/>
        <color indexed="10"/>
        <rFont val="ＭＳ Ｐゴシック"/>
        <family val="3"/>
        <charset val="128"/>
      </rPr>
      <t>）
　↓</t>
    </r>
    <r>
      <rPr>
        <sz val="11"/>
        <color indexed="10"/>
        <rFont val="ＭＳ Ｐゴシック"/>
        <family val="3"/>
        <charset val="128"/>
      </rPr>
      <t xml:space="preserve">  </t>
    </r>
    <rPh sb="62" eb="63">
      <t>ブ</t>
    </rPh>
    <rPh sb="63" eb="65">
      <t>イテン</t>
    </rPh>
    <phoneticPr fontId="1"/>
  </si>
  <si>
    <t>-</t>
    <phoneticPr fontId="1"/>
  </si>
  <si>
    <t>○</t>
    <phoneticPr fontId="1"/>
  </si>
  <si>
    <t xml:space="preserve">埼玉県蕨市中央3-13-1
048-430-0117　不定休
1100-1400
※ﾜﾝﾃﾞｲｼｪﾌﾚｽﾄﾗﾝ ぷらっと内
　夜はｲﾀﾘｱﾝの店です。
</t>
    <rPh sb="0" eb="3">
      <t>サイタマケン</t>
    </rPh>
    <rPh sb="27" eb="30">
      <t>フテイキュウ</t>
    </rPh>
    <rPh sb="29" eb="30">
      <t>キュウ</t>
    </rPh>
    <rPh sb="60" eb="61">
      <t>ナイ</t>
    </rPh>
    <rPh sb="63" eb="64">
      <t>ヨル</t>
    </rPh>
    <rPh sb="71" eb="72">
      <t>ミセ</t>
    </rPh>
    <phoneticPr fontId="1"/>
  </si>
  <si>
    <t>http://ameblo.jp/1daycheffrancis</t>
    <phoneticPr fontId="1"/>
  </si>
  <si>
    <t>○</t>
    <phoneticPr fontId="1"/>
  </si>
  <si>
    <r>
      <t xml:space="preserve">南米食堂
</t>
    </r>
    <r>
      <rPr>
        <sz val="11"/>
        <color indexed="10"/>
        <rFont val="ＭＳ Ｐゴシック"/>
        <family val="3"/>
        <charset val="128"/>
      </rPr>
      <t>閉店(2012/0</t>
    </r>
    <r>
      <rPr>
        <sz val="11"/>
        <color indexed="10"/>
        <rFont val="ＭＳ Ｐゴシック"/>
        <family val="3"/>
        <charset val="128"/>
      </rPr>
      <t>6</t>
    </r>
    <r>
      <rPr>
        <sz val="11"/>
        <color indexed="10"/>
        <rFont val="ＭＳ Ｐゴシック"/>
        <family val="3"/>
        <charset val="128"/>
      </rPr>
      <t>/</t>
    </r>
    <r>
      <rPr>
        <sz val="11"/>
        <color indexed="10"/>
        <rFont val="ＭＳ Ｐゴシック"/>
        <family val="3"/>
        <charset val="128"/>
      </rPr>
      <t>30</t>
    </r>
    <r>
      <rPr>
        <sz val="11"/>
        <color indexed="10"/>
        <rFont val="ＭＳ Ｐゴシック"/>
        <family val="3"/>
        <charset val="128"/>
      </rPr>
      <t>)</t>
    </r>
    <r>
      <rPr>
        <sz val="11"/>
        <rFont val="ＭＳ Ｐゴシック"/>
        <family val="3"/>
        <charset val="128"/>
        <scheme val="minor"/>
      </rPr>
      <t xml:space="preserve">
</t>
    </r>
    <rPh sb="0" eb="2">
      <t>ナンベイ</t>
    </rPh>
    <rPh sb="2" eb="4">
      <t>ショクドウ</t>
    </rPh>
    <phoneticPr fontId="1"/>
  </si>
  <si>
    <t>○</t>
    <phoneticPr fontId="1"/>
  </si>
  <si>
    <t>ムームーって大掛かりな料理と知った反面、豪快で粗野な風情に感嘆。さらに味の無さに驚愕。淡白な料理に慣れている日本人にして、何とかならんのかぁ！
しかし、そこはマスターのPNG話が最高の調味料となって満足な味わいとなった。</t>
    <rPh sb="6" eb="8">
      <t>オオガ</t>
    </rPh>
    <rPh sb="11" eb="13">
      <t>リョウリ</t>
    </rPh>
    <rPh sb="14" eb="15">
      <t>シ</t>
    </rPh>
    <rPh sb="17" eb="19">
      <t>ハンメン</t>
    </rPh>
    <rPh sb="20" eb="22">
      <t>ゴウカイ</t>
    </rPh>
    <rPh sb="23" eb="25">
      <t>ソヤ</t>
    </rPh>
    <rPh sb="26" eb="28">
      <t>フゼイ</t>
    </rPh>
    <rPh sb="29" eb="31">
      <t>カンタン</t>
    </rPh>
    <rPh sb="35" eb="36">
      <t>アジ</t>
    </rPh>
    <rPh sb="37" eb="38">
      <t>ナ</t>
    </rPh>
    <rPh sb="40" eb="42">
      <t>キョウガク</t>
    </rPh>
    <rPh sb="43" eb="45">
      <t>タンパク</t>
    </rPh>
    <rPh sb="46" eb="48">
      <t>リョウリ</t>
    </rPh>
    <rPh sb="49" eb="50">
      <t>ナ</t>
    </rPh>
    <rPh sb="54" eb="57">
      <t>ニホンジン</t>
    </rPh>
    <rPh sb="61" eb="62">
      <t>ナン</t>
    </rPh>
    <rPh sb="87" eb="88">
      <t>バナシ</t>
    </rPh>
    <rPh sb="89" eb="91">
      <t>サイコウ</t>
    </rPh>
    <rPh sb="92" eb="95">
      <t>チョウミリョウ</t>
    </rPh>
    <rPh sb="99" eb="101">
      <t>マンゾク</t>
    </rPh>
    <rPh sb="102" eb="103">
      <t>アジ</t>
    </rPh>
    <phoneticPr fontId="1"/>
  </si>
  <si>
    <t>○</t>
    <phoneticPr fontId="1"/>
  </si>
  <si>
    <t>http://www.ne.jp/asahi/pika/polonca/</t>
    <phoneticPr fontId="1"/>
  </si>
  <si>
    <t>http://www.malaychan-satu.jp/</t>
    <phoneticPr fontId="1"/>
  </si>
  <si>
    <t>http://shilingol.web.fc2.com/</t>
    <phoneticPr fontId="1"/>
  </si>
  <si>
    <t>http://champdesoleil.com/</t>
    <phoneticPr fontId="1"/>
  </si>
  <si>
    <t>千葉県四街道市大日421
セルブ大日ビル2F
043-421-7033　水休
L:1100-1600
D:1700-2300</t>
    <phoneticPr fontId="1"/>
  </si>
  <si>
    <r>
      <t xml:space="preserve">ZICOFE COFFEE SHOP
[ジコフィ・コーヒー・ショップ]
</t>
    </r>
    <r>
      <rPr>
        <sz val="11"/>
        <color indexed="10"/>
        <rFont val="ＭＳ Ｐゴシック"/>
        <family val="3"/>
        <charset val="128"/>
      </rPr>
      <t>閉店(2012/01)</t>
    </r>
    <rPh sb="36" eb="38">
      <t>ヘイテン</t>
    </rPh>
    <phoneticPr fontId="1"/>
  </si>
  <si>
    <t>東京都板橋区大山東町28-10
03-3579-8631　日休
L:1130-1500
D:1700-2300(LO2230)(月-木)
D:1700-2700　　　　(金-土)</t>
    <rPh sb="29" eb="30">
      <t>ニチ</t>
    </rPh>
    <rPh sb="30" eb="31">
      <t>キュウ</t>
    </rPh>
    <rPh sb="66" eb="67">
      <t>モク</t>
    </rPh>
    <rPh sb="85" eb="86">
      <t>キン</t>
    </rPh>
    <rPh sb="87" eb="88">
      <t>ド</t>
    </rPh>
    <phoneticPr fontId="1"/>
  </si>
  <si>
    <t>○</t>
    <phoneticPr fontId="1"/>
  </si>
  <si>
    <t>アフリカンフェスティバルよこはま2013</t>
    <phoneticPr fontId="1"/>
  </si>
  <si>
    <t>横浜赤レンガ倉庫一号館</t>
    <rPh sb="0" eb="2">
      <t>ヨコハマ</t>
    </rPh>
    <rPh sb="2" eb="3">
      <t>アカ</t>
    </rPh>
    <rPh sb="6" eb="8">
      <t>ソウコ</t>
    </rPh>
    <rPh sb="8" eb="11">
      <t>イチゴウカン</t>
    </rPh>
    <phoneticPr fontId="1"/>
  </si>
  <si>
    <t>http://africanfestyokohama.com/</t>
    <phoneticPr fontId="1"/>
  </si>
  <si>
    <t>○</t>
    <phoneticPr fontId="1"/>
  </si>
  <si>
    <t>田嶋姉</t>
    <rPh sb="0" eb="2">
      <t>タシマ</t>
    </rPh>
    <rPh sb="2" eb="3">
      <t>アネ</t>
    </rPh>
    <phoneticPr fontId="1"/>
  </si>
  <si>
    <t>○</t>
    <phoneticPr fontId="1"/>
  </si>
  <si>
    <t>○</t>
    <phoneticPr fontId="1"/>
  </si>
  <si>
    <t>○</t>
    <phoneticPr fontId="1"/>
  </si>
  <si>
    <t>http://www.jazz-naru.com</t>
    <phoneticPr fontId="1"/>
  </si>
  <si>
    <t>http://oasis-tarim.com/foods/</t>
    <phoneticPr fontId="1"/>
  </si>
  <si>
    <t>スロバキア</t>
    <phoneticPr fontId="1"/>
  </si>
  <si>
    <t>○</t>
    <phoneticPr fontId="1"/>
  </si>
  <si>
    <t>山田兄</t>
    <rPh sb="0" eb="2">
      <t>ヤマダ</t>
    </rPh>
    <rPh sb="2" eb="3">
      <t>アニ</t>
    </rPh>
    <phoneticPr fontId="1"/>
  </si>
  <si>
    <t>オマーン</t>
    <phoneticPr fontId="1"/>
  </si>
  <si>
    <t>bERGAMO
[ベルガモ]
ドタキャンされ催行キャンセル</t>
    <rPh sb="22" eb="24">
      <t>サイコウ</t>
    </rPh>
    <phoneticPr fontId="1"/>
  </si>
  <si>
    <t>第9フェーズテーマ</t>
    <rPh sb="0" eb="1">
      <t>ダイ</t>
    </rPh>
    <phoneticPr fontId="1"/>
  </si>
  <si>
    <t>ベラルーシ</t>
    <phoneticPr fontId="1"/>
  </si>
  <si>
    <t>オマーン大使館</t>
    <rPh sb="4" eb="7">
      <t>タイシカン</t>
    </rPh>
    <phoneticPr fontId="1"/>
  </si>
  <si>
    <t>WGT未実施国残り全部</t>
    <rPh sb="3" eb="6">
      <t>ミジッシ</t>
    </rPh>
    <rPh sb="6" eb="7">
      <t>コク</t>
    </rPh>
    <rPh sb="7" eb="8">
      <t>ノコ</t>
    </rPh>
    <rPh sb="9" eb="11">
      <t>ゼンブ</t>
    </rPh>
    <phoneticPr fontId="1"/>
  </si>
  <si>
    <t>前フェーズまでで済の国→無し</t>
    <rPh sb="10" eb="11">
      <t>クニ</t>
    </rPh>
    <rPh sb="12" eb="13">
      <t>ナ</t>
    </rPh>
    <phoneticPr fontId="1"/>
  </si>
  <si>
    <t>東京都渋谷区広尾4-2-17
03-5468-1088</t>
    <phoneticPr fontId="1"/>
  </si>
  <si>
    <t xml:space="preserve">ギリシャ
</t>
    <phoneticPr fontId="1"/>
  </si>
  <si>
    <t>アイルランド</t>
    <phoneticPr fontId="1"/>
  </si>
  <si>
    <t xml:space="preserve">ドミニカ共和国
</t>
    <phoneticPr fontId="1"/>
  </si>
  <si>
    <t>アイスランド</t>
    <phoneticPr fontId="1"/>
  </si>
  <si>
    <t>イスラエル
(パレスチナ)</t>
    <phoneticPr fontId="1"/>
  </si>
  <si>
    <t>ナイジェリア</t>
    <phoneticPr fontId="1"/>
  </si>
  <si>
    <t>南アフリカ</t>
    <phoneticPr fontId="1"/>
  </si>
  <si>
    <t>グレナダ</t>
  </si>
  <si>
    <t>コンゴ民主共和国</t>
  </si>
  <si>
    <t>新規72カ国</t>
    <rPh sb="0" eb="2">
      <t>シンキ</t>
    </rPh>
    <rPh sb="5" eb="6">
      <t>コク</t>
    </rPh>
    <phoneticPr fontId="1"/>
  </si>
  <si>
    <t>対象は以下でご確認願います。</t>
    <rPh sb="0" eb="2">
      <t>タイショウ</t>
    </rPh>
    <rPh sb="3" eb="5">
      <t>イカ</t>
    </rPh>
    <rPh sb="7" eb="9">
      <t>カクニン</t>
    </rPh>
    <rPh sb="9" eb="10">
      <t>ネガ</t>
    </rPh>
    <phoneticPr fontId="1"/>
  </si>
  <si>
    <t>①第9フェーズテーマのページ</t>
    <phoneticPr fontId="1"/>
  </si>
  <si>
    <t>②当ファイルの別シート</t>
    <rPh sb="1" eb="2">
      <t>トウ</t>
    </rPh>
    <rPh sb="7" eb="8">
      <t>ベツ</t>
    </rPh>
    <phoneticPr fontId="1"/>
  </si>
  <si>
    <t>日頃のご参加ありがとうございます。第9フェーズ（最終フェーズ）に突入します。</t>
    <rPh sb="17" eb="18">
      <t>ダイ</t>
    </rPh>
    <rPh sb="24" eb="26">
      <t>サイシュウ</t>
    </rPh>
    <rPh sb="32" eb="34">
      <t>トツニュウ</t>
    </rPh>
    <phoneticPr fontId="11"/>
  </si>
  <si>
    <r>
      <t>『WGT未実施国残り全部』(</t>
    </r>
    <r>
      <rPr>
        <b/>
        <sz val="13.5"/>
        <color indexed="18"/>
        <rFont val="ＭＳ Ｐゴシック"/>
        <family val="3"/>
        <charset val="128"/>
      </rPr>
      <t>事務局</t>
    </r>
    <r>
      <rPr>
        <b/>
        <sz val="13.5"/>
        <color indexed="10"/>
        <rFont val="ＭＳ Ｐゴシック"/>
        <family val="3"/>
        <charset val="128"/>
      </rPr>
      <t>)</t>
    </r>
    <rPh sb="4" eb="7">
      <t>ミジッシ</t>
    </rPh>
    <rPh sb="7" eb="8">
      <t>コク</t>
    </rPh>
    <rPh sb="8" eb="9">
      <t>ノコ</t>
    </rPh>
    <rPh sb="10" eb="12">
      <t>ゼンブ</t>
    </rPh>
    <rPh sb="14" eb="17">
      <t>ジムキョク</t>
    </rPh>
    <phoneticPr fontId="11"/>
  </si>
  <si>
    <t>残り100カ国弱まだ半分というところですが、今後会場選定できる国が少なくなってくるということ、</t>
    <rPh sb="0" eb="1">
      <t>ノコ</t>
    </rPh>
    <rPh sb="6" eb="7">
      <t>コク</t>
    </rPh>
    <rPh sb="7" eb="8">
      <t>ジャク</t>
    </rPh>
    <rPh sb="10" eb="12">
      <t>ハンブン</t>
    </rPh>
    <rPh sb="22" eb="24">
      <t>コンゴ</t>
    </rPh>
    <rPh sb="24" eb="26">
      <t>カイジョウ</t>
    </rPh>
    <rPh sb="26" eb="28">
      <t>センテイ</t>
    </rPh>
    <rPh sb="31" eb="32">
      <t>クニ</t>
    </rPh>
    <rPh sb="33" eb="34">
      <t>スク</t>
    </rPh>
    <phoneticPr fontId="11"/>
  </si>
  <si>
    <t>結果効果的な対象国を括るフェーズテーマが設定しにくいことから、残国全体を対象にします。</t>
    <rPh sb="0" eb="2">
      <t>ケッカ</t>
    </rPh>
    <rPh sb="2" eb="5">
      <t>コウカテキ</t>
    </rPh>
    <rPh sb="6" eb="8">
      <t>タイショウ</t>
    </rPh>
    <rPh sb="8" eb="9">
      <t>コク</t>
    </rPh>
    <rPh sb="10" eb="11">
      <t>クク</t>
    </rPh>
    <rPh sb="20" eb="22">
      <t>セッテイ</t>
    </rPh>
    <rPh sb="31" eb="32">
      <t>ザン</t>
    </rPh>
    <rPh sb="32" eb="33">
      <t>コク</t>
    </rPh>
    <rPh sb="33" eb="35">
      <t>ゼンタイ</t>
    </rPh>
    <rPh sb="36" eb="38">
      <t>タイショウ</t>
    </rPh>
    <phoneticPr fontId="11"/>
  </si>
  <si>
    <t>無い袖振ること含めて引き続きよろしくお願いします。</t>
    <rPh sb="0" eb="1">
      <t>ナ</t>
    </rPh>
    <rPh sb="2" eb="3">
      <t>ソデ</t>
    </rPh>
    <rPh sb="3" eb="4">
      <t>フ</t>
    </rPh>
    <rPh sb="7" eb="8">
      <t>フク</t>
    </rPh>
    <rPh sb="10" eb="11">
      <t>ヒ</t>
    </rPh>
    <rPh sb="12" eb="13">
      <t>ツヅ</t>
    </rPh>
    <rPh sb="19" eb="20">
      <t>ネガ</t>
    </rPh>
    <phoneticPr fontId="11"/>
  </si>
  <si>
    <t>対象国は以下の通りです。</t>
    <rPh sb="0" eb="2">
      <t>タイショウ</t>
    </rPh>
    <rPh sb="2" eb="3">
      <t>コク</t>
    </rPh>
    <rPh sb="4" eb="6">
      <t>イカ</t>
    </rPh>
    <rPh sb="7" eb="8">
      <t>トオ</t>
    </rPh>
    <phoneticPr fontId="11"/>
  </si>
  <si>
    <t>国名一覧</t>
    <rPh sb="0" eb="2">
      <t>コクメイ</t>
    </rPh>
    <rPh sb="2" eb="4">
      <t>イチラン</t>
    </rPh>
    <phoneticPr fontId="11"/>
  </si>
  <si>
    <t xml:space="preserve">phase9対象国
</t>
    <rPh sb="6" eb="8">
      <t>タイショウ</t>
    </rPh>
    <rPh sb="8" eb="9">
      <t>コク</t>
    </rPh>
    <phoneticPr fontId="11"/>
  </si>
  <si>
    <t>予定phase</t>
    <rPh sb="0" eb="2">
      <t>ヨテイ</t>
    </rPh>
    <phoneticPr fontId="11"/>
  </si>
  <si>
    <t>実施phase</t>
    <rPh sb="0" eb="2">
      <t>ジッシ</t>
    </rPh>
    <phoneticPr fontId="11"/>
  </si>
  <si>
    <t>※一覧はWikipedia【国の一覧】より作成
※2014/03/21抽出</t>
    <rPh sb="1" eb="3">
      <t>イチラン</t>
    </rPh>
    <rPh sb="21" eb="23">
      <t>サクセイ</t>
    </rPh>
    <rPh sb="35" eb="37">
      <t>チュウシュツ</t>
    </rPh>
    <phoneticPr fontId="11"/>
  </si>
  <si>
    <t>アンティグア・バーブーダ</t>
  </si>
  <si>
    <t>ウクライナ</t>
  </si>
  <si>
    <t>ジャマイカ</t>
  </si>
  <si>
    <t>セントルシア</t>
  </si>
  <si>
    <t>ソマリア</t>
  </si>
  <si>
    <t>ツバル</t>
  </si>
  <si>
    <t>ドミニカ共和国</t>
  </si>
  <si>
    <t>トルクメニスタン</t>
  </si>
  <si>
    <t>ニュージーランド</t>
  </si>
  <si>
    <t>ブルキナファソ</t>
  </si>
  <si>
    <t>参考：国家の承認を得る国が少ない、またはない国</t>
    <rPh sb="0" eb="2">
      <t>サンコウ</t>
    </rPh>
    <phoneticPr fontId="11"/>
  </si>
  <si>
    <t>※ 中華民国（台湾/台北）</t>
    <rPh sb="10" eb="12">
      <t>タイペイ</t>
    </rPh>
    <phoneticPr fontId="11"/>
  </si>
  <si>
    <t>事務資料</t>
    <rPh sb="0" eb="2">
      <t>ジム</t>
    </rPh>
    <rPh sb="2" eb="4">
      <t>シリョウ</t>
    </rPh>
    <phoneticPr fontId="11"/>
  </si>
  <si>
    <t>終了合計</t>
    <rPh sb="0" eb="2">
      <t>シュウリョウ</t>
    </rPh>
    <rPh sb="2" eb="4">
      <t>ゴウケイ</t>
    </rPh>
    <phoneticPr fontId="11"/>
  </si>
  <si>
    <t>[TOP]</t>
    <phoneticPr fontId="11"/>
  </si>
  <si>
    <t>[INDEX]</t>
    <phoneticPr fontId="11"/>
  </si>
  <si>
    <t>[テーマ]</t>
    <phoneticPr fontId="11"/>
  </si>
  <si>
    <t>◎：今phase
○：前phase残</t>
    <phoneticPr fontId="11"/>
  </si>
  <si>
    <t>アイスランド共和国</t>
    <phoneticPr fontId="11"/>
  </si>
  <si>
    <t>アイルランド</t>
    <phoneticPr fontId="11"/>
  </si>
  <si>
    <t>アゼルバイジャン共和国</t>
    <phoneticPr fontId="11"/>
  </si>
  <si>
    <t>アフガニスタン・イスラム共和国</t>
    <phoneticPr fontId="11"/>
  </si>
  <si>
    <t>アメリカ合衆国</t>
    <phoneticPr fontId="11"/>
  </si>
  <si>
    <t>アルゼンチン共和国</t>
    <phoneticPr fontId="11"/>
  </si>
  <si>
    <t>アルバニア共和国</t>
    <phoneticPr fontId="11"/>
  </si>
  <si>
    <t>アルメニア共和国</t>
    <phoneticPr fontId="11"/>
  </si>
  <si>
    <t>アンゴラ共和国</t>
    <phoneticPr fontId="11"/>
  </si>
  <si>
    <t>アンドラ公国</t>
    <phoneticPr fontId="11"/>
  </si>
  <si>
    <t>イエメン共和国</t>
    <phoneticPr fontId="11"/>
  </si>
  <si>
    <t>グレートブリテン及び北アイルランド連合王国（イギリス）</t>
    <phoneticPr fontId="11"/>
  </si>
  <si>
    <t>イスラエル国</t>
    <phoneticPr fontId="11"/>
  </si>
  <si>
    <t>イタリア共和国</t>
    <phoneticPr fontId="11"/>
  </si>
  <si>
    <t>イラク共和国</t>
    <phoneticPr fontId="11"/>
  </si>
  <si>
    <t>イラン・イスラム共和国</t>
    <phoneticPr fontId="11"/>
  </si>
  <si>
    <t>インド</t>
    <phoneticPr fontId="11"/>
  </si>
  <si>
    <t>インドネシア共和国</t>
    <phoneticPr fontId="11"/>
  </si>
  <si>
    <t>ウガンダ共和国</t>
    <phoneticPr fontId="11"/>
  </si>
  <si>
    <t>ウズベキスタン共和国</t>
    <phoneticPr fontId="11"/>
  </si>
  <si>
    <t>ウルグアイ東方共和国</t>
    <phoneticPr fontId="11"/>
  </si>
  <si>
    <t>エクアドル共和国</t>
    <phoneticPr fontId="11"/>
  </si>
  <si>
    <t>エジプト・アラブ共和国</t>
    <phoneticPr fontId="11"/>
  </si>
  <si>
    <t>エストニア共和国</t>
    <phoneticPr fontId="11"/>
  </si>
  <si>
    <t>エチオピア連邦民主共和国</t>
    <phoneticPr fontId="11"/>
  </si>
  <si>
    <t>エリトリア国</t>
    <phoneticPr fontId="11"/>
  </si>
  <si>
    <t>エルサルバドル共和国</t>
    <phoneticPr fontId="11"/>
  </si>
  <si>
    <t>オーストラリア連邦</t>
    <phoneticPr fontId="11"/>
  </si>
  <si>
    <t>オーストリア共和国</t>
    <phoneticPr fontId="11"/>
  </si>
  <si>
    <t>オマーン国</t>
    <phoneticPr fontId="11"/>
  </si>
  <si>
    <t>オランダ王国</t>
    <phoneticPr fontId="11"/>
  </si>
  <si>
    <t>ガーナ共和国</t>
    <phoneticPr fontId="11"/>
  </si>
  <si>
    <t>カーボベルデ共和国</t>
    <phoneticPr fontId="11"/>
  </si>
  <si>
    <t>ガイアナ共和国</t>
    <phoneticPr fontId="11"/>
  </si>
  <si>
    <t>カザフスタン共和国</t>
    <phoneticPr fontId="11"/>
  </si>
  <si>
    <t>カタール国</t>
    <phoneticPr fontId="11"/>
  </si>
  <si>
    <t>カナダ</t>
    <phoneticPr fontId="11"/>
  </si>
  <si>
    <t>ガボン共和国</t>
    <phoneticPr fontId="11"/>
  </si>
  <si>
    <t>カメルーン共和国</t>
    <phoneticPr fontId="11"/>
  </si>
  <si>
    <t>ガンビア共和国</t>
    <phoneticPr fontId="11"/>
  </si>
  <si>
    <t>カンボジア王国</t>
    <phoneticPr fontId="11"/>
  </si>
  <si>
    <t>ギニア共和国</t>
    <phoneticPr fontId="11"/>
  </si>
  <si>
    <t>ギニアビサウ共和国</t>
    <phoneticPr fontId="11"/>
  </si>
  <si>
    <t>キプロス共和国</t>
    <phoneticPr fontId="11"/>
  </si>
  <si>
    <t>キューバ共和国</t>
    <phoneticPr fontId="11"/>
  </si>
  <si>
    <t>ギリシャ共和国</t>
    <phoneticPr fontId="11"/>
  </si>
  <si>
    <t>キリバス共和国</t>
    <phoneticPr fontId="11"/>
  </si>
  <si>
    <t>キルギス共和国</t>
    <phoneticPr fontId="11"/>
  </si>
  <si>
    <t>クウェート国</t>
    <phoneticPr fontId="11"/>
  </si>
  <si>
    <t>クロアチア共和国</t>
    <phoneticPr fontId="11"/>
  </si>
  <si>
    <t>ケニア共和国</t>
    <phoneticPr fontId="11"/>
  </si>
  <si>
    <t>コートジボワール共和国</t>
    <phoneticPr fontId="11"/>
  </si>
  <si>
    <t>コスタリカ共和国</t>
    <phoneticPr fontId="11"/>
  </si>
  <si>
    <t>コモロ連合</t>
    <phoneticPr fontId="11"/>
  </si>
  <si>
    <t>コロンビア共和国</t>
    <phoneticPr fontId="11"/>
  </si>
  <si>
    <t>コンゴ共和国</t>
    <phoneticPr fontId="11"/>
  </si>
  <si>
    <t>サウジアラビア王国</t>
    <phoneticPr fontId="11"/>
  </si>
  <si>
    <t>サモア独立国</t>
    <phoneticPr fontId="11"/>
  </si>
  <si>
    <t>サントメ・プリンシペ民主共和国</t>
    <phoneticPr fontId="11"/>
  </si>
  <si>
    <t>ザンビア共和国</t>
    <phoneticPr fontId="11"/>
  </si>
  <si>
    <t>サンマリノ共和国</t>
    <phoneticPr fontId="11"/>
  </si>
  <si>
    <t>シエラレオネ共和国</t>
    <phoneticPr fontId="11"/>
  </si>
  <si>
    <t>ジブチ共和国</t>
    <phoneticPr fontId="11"/>
  </si>
  <si>
    <t>シリア・アラブ共和国</t>
    <phoneticPr fontId="11"/>
  </si>
  <si>
    <t>シンガポール共和国</t>
    <phoneticPr fontId="11"/>
  </si>
  <si>
    <t>ジンバブエ共和国</t>
    <phoneticPr fontId="11"/>
  </si>
  <si>
    <t>スイス連邦</t>
    <phoneticPr fontId="11"/>
  </si>
  <si>
    <t>スウェーデン王国</t>
    <phoneticPr fontId="11"/>
  </si>
  <si>
    <t>スーダン共和国</t>
    <phoneticPr fontId="11"/>
  </si>
  <si>
    <t>スペイン</t>
    <phoneticPr fontId="11"/>
  </si>
  <si>
    <t>スリナム共和国</t>
    <phoneticPr fontId="11"/>
  </si>
  <si>
    <t>スリランカ民主社会主義共和国</t>
    <phoneticPr fontId="11"/>
  </si>
  <si>
    <t>スロバキア共和国</t>
    <phoneticPr fontId="11"/>
  </si>
  <si>
    <t>スロヴェニア共和国</t>
    <phoneticPr fontId="11"/>
  </si>
  <si>
    <t>赤道ギニア共和国</t>
    <phoneticPr fontId="11"/>
  </si>
  <si>
    <t>セーシェル共和国</t>
    <phoneticPr fontId="11"/>
  </si>
  <si>
    <t>セネガル共和国</t>
    <phoneticPr fontId="11"/>
  </si>
  <si>
    <t>セルビア共和国</t>
    <phoneticPr fontId="11"/>
  </si>
  <si>
    <t>セントクリストファー・ネイビス連邦</t>
    <phoneticPr fontId="11"/>
  </si>
  <si>
    <t>セントビンセントおよびグレナディーン諸島</t>
    <phoneticPr fontId="11"/>
  </si>
  <si>
    <t>ソロモン諸島</t>
    <phoneticPr fontId="11"/>
  </si>
  <si>
    <t>タイ王国</t>
    <phoneticPr fontId="11"/>
  </si>
  <si>
    <t>大韓民国（韓国）</t>
    <phoneticPr fontId="11"/>
  </si>
  <si>
    <t>タンザニア連合共和国</t>
    <phoneticPr fontId="11"/>
  </si>
  <si>
    <t>チェコ共和国</t>
    <phoneticPr fontId="11"/>
  </si>
  <si>
    <t>チャド共和国</t>
    <phoneticPr fontId="11"/>
  </si>
  <si>
    <t>中央アフリカ共和国</t>
    <phoneticPr fontId="11"/>
  </si>
  <si>
    <t>中華人民共和国（中国）</t>
    <phoneticPr fontId="11"/>
  </si>
  <si>
    <t>チュニジア共和国</t>
    <phoneticPr fontId="11"/>
  </si>
  <si>
    <t>朝鮮民主主義人民共和国（北朝鮮）</t>
    <phoneticPr fontId="11"/>
  </si>
  <si>
    <t>チリ共和国</t>
    <phoneticPr fontId="11"/>
  </si>
  <si>
    <t>デンマーク王国</t>
    <phoneticPr fontId="11"/>
  </si>
  <si>
    <t>ドイツ連邦共和国</t>
    <phoneticPr fontId="11"/>
  </si>
  <si>
    <t>トーゴ共和国</t>
    <phoneticPr fontId="11"/>
  </si>
  <si>
    <t>ドミニカ国（ドミニカ連邦）</t>
    <phoneticPr fontId="11"/>
  </si>
  <si>
    <t>トリニダード・トバゴ共和国</t>
    <phoneticPr fontId="11"/>
  </si>
  <si>
    <t>トルコ共和国</t>
    <phoneticPr fontId="11"/>
  </si>
  <si>
    <t>トンガ王国</t>
    <phoneticPr fontId="11"/>
  </si>
  <si>
    <t>ナイジェリア連邦共和国</t>
    <phoneticPr fontId="11"/>
  </si>
  <si>
    <t>ナウル共和国</t>
    <phoneticPr fontId="11"/>
  </si>
  <si>
    <t>ナミビア共和国</t>
    <phoneticPr fontId="11"/>
  </si>
  <si>
    <t>ニカラグア共和国</t>
    <phoneticPr fontId="11"/>
  </si>
  <si>
    <t>ニジェール共和国</t>
    <phoneticPr fontId="11"/>
  </si>
  <si>
    <t>ネパール連邦民主共和国</t>
    <phoneticPr fontId="11"/>
  </si>
  <si>
    <t>ノルウェー王国</t>
    <phoneticPr fontId="11"/>
  </si>
  <si>
    <t>ハイチ共和国</t>
    <phoneticPr fontId="11"/>
  </si>
  <si>
    <t>パキスタン・イスラム共和国</t>
    <phoneticPr fontId="11"/>
  </si>
  <si>
    <t>バチカン市国</t>
    <phoneticPr fontId="11"/>
  </si>
  <si>
    <t>パプアニューギニア独立国</t>
    <phoneticPr fontId="11"/>
  </si>
  <si>
    <t>パラオ共和国</t>
    <phoneticPr fontId="11"/>
  </si>
  <si>
    <t>パラグアイ共和国</t>
    <phoneticPr fontId="11"/>
  </si>
  <si>
    <t>ハンガリー共和国</t>
    <phoneticPr fontId="11"/>
  </si>
  <si>
    <t>バングラデシュ人民共和国</t>
    <phoneticPr fontId="11"/>
  </si>
  <si>
    <t>フィジー共和国</t>
    <phoneticPr fontId="11"/>
  </si>
  <si>
    <t>フィリピン共和国</t>
    <phoneticPr fontId="11"/>
  </si>
  <si>
    <t>フィンランド共和国</t>
    <phoneticPr fontId="11"/>
  </si>
  <si>
    <t>ブータン王国</t>
    <phoneticPr fontId="11"/>
  </si>
  <si>
    <t>ブラジル連邦共和国</t>
    <phoneticPr fontId="11"/>
  </si>
  <si>
    <t>フランス共和国</t>
    <phoneticPr fontId="11"/>
  </si>
  <si>
    <t>ブルガリア共和国</t>
    <phoneticPr fontId="11"/>
  </si>
  <si>
    <t>ベトナム社会主義共和国</t>
    <phoneticPr fontId="11"/>
  </si>
  <si>
    <t>ベネズエラ・ボリバル共和国</t>
    <phoneticPr fontId="11"/>
  </si>
  <si>
    <t>ベラルーシ共和国</t>
    <phoneticPr fontId="11"/>
  </si>
  <si>
    <t>ペルー共和国</t>
    <phoneticPr fontId="11"/>
  </si>
  <si>
    <t>ベルギー王国</t>
    <phoneticPr fontId="11"/>
  </si>
  <si>
    <t>ポーランド共和国</t>
    <phoneticPr fontId="11"/>
  </si>
  <si>
    <t>ボリビア多民族国</t>
    <phoneticPr fontId="11"/>
  </si>
  <si>
    <t>ポルトガル共和国</t>
    <phoneticPr fontId="11"/>
  </si>
  <si>
    <t>マダガスカル共和国</t>
    <phoneticPr fontId="11"/>
  </si>
  <si>
    <t>マリ共和国</t>
    <phoneticPr fontId="11"/>
  </si>
  <si>
    <t>マルタ共和国</t>
    <phoneticPr fontId="11"/>
  </si>
  <si>
    <t>マレーシア</t>
    <phoneticPr fontId="11"/>
  </si>
  <si>
    <t>ミクロネシア連邦</t>
    <phoneticPr fontId="11"/>
  </si>
  <si>
    <t>南アフリカ共和国</t>
    <phoneticPr fontId="11"/>
  </si>
  <si>
    <t>ミャンマー連邦共和国</t>
    <phoneticPr fontId="11"/>
  </si>
  <si>
    <t>メキシコ合衆国</t>
    <phoneticPr fontId="11"/>
  </si>
  <si>
    <t>モザンビーク共和国</t>
    <phoneticPr fontId="11"/>
  </si>
  <si>
    <t>モナコ公国</t>
    <phoneticPr fontId="11"/>
  </si>
  <si>
    <t>モルディブ共和国</t>
    <phoneticPr fontId="11"/>
  </si>
  <si>
    <t>モルドバ共和国</t>
    <phoneticPr fontId="11"/>
  </si>
  <si>
    <t>モロッコ王国</t>
    <phoneticPr fontId="11"/>
  </si>
  <si>
    <t>モンゴル国</t>
    <phoneticPr fontId="11"/>
  </si>
  <si>
    <t>ヨルダン・ハシミテ王国</t>
    <phoneticPr fontId="11"/>
  </si>
  <si>
    <t>ラオス人民民主共和国</t>
    <phoneticPr fontId="11"/>
  </si>
  <si>
    <t>リビア国</t>
    <phoneticPr fontId="11"/>
  </si>
  <si>
    <t>リベリア共和国</t>
    <phoneticPr fontId="11"/>
  </si>
  <si>
    <t>ルワンダ共和国</t>
    <phoneticPr fontId="11"/>
  </si>
  <si>
    <t>レソト王国</t>
    <phoneticPr fontId="11"/>
  </si>
  <si>
    <t>レバノン共和国</t>
    <phoneticPr fontId="11"/>
  </si>
  <si>
    <t>ロシア連邦</t>
    <phoneticPr fontId="11"/>
  </si>
  <si>
    <t>※ アブハジア共和国</t>
    <phoneticPr fontId="11"/>
  </si>
  <si>
    <t>※ 沿ドニエストル共和国</t>
    <phoneticPr fontId="11"/>
  </si>
  <si>
    <t>※ 北キプロス・トルコ共和国</t>
    <phoneticPr fontId="11"/>
  </si>
  <si>
    <t>※ クック諸島</t>
    <phoneticPr fontId="11"/>
  </si>
  <si>
    <t>※ コソボ共和国</t>
    <phoneticPr fontId="11"/>
  </si>
  <si>
    <t>※ サハラ・アラブ民主共和国（西サハラ）</t>
    <phoneticPr fontId="11"/>
  </si>
  <si>
    <t>※ ソマリランド共和国</t>
    <phoneticPr fontId="11"/>
  </si>
  <si>
    <t>※ ナゴルノ・カラバフ共和国</t>
    <phoneticPr fontId="11"/>
  </si>
  <si>
    <t>※ パレスチナ国</t>
    <phoneticPr fontId="11"/>
  </si>
  <si>
    <t>※ 南オセチア共和国</t>
    <phoneticPr fontId="11"/>
  </si>
  <si>
    <t>phase8</t>
    <phoneticPr fontId="11"/>
  </si>
  <si>
    <t>phase7</t>
    <phoneticPr fontId="11"/>
  </si>
  <si>
    <t>phase6</t>
    <phoneticPr fontId="11"/>
  </si>
  <si>
    <t>phase5</t>
    <phoneticPr fontId="11"/>
  </si>
  <si>
    <t>phase4</t>
    <phoneticPr fontId="11"/>
  </si>
  <si>
    <t>phase3</t>
    <phoneticPr fontId="11"/>
  </si>
  <si>
    <t>phase2</t>
    <phoneticPr fontId="11"/>
  </si>
  <si>
    <t>phase1</t>
    <phoneticPr fontId="11"/>
  </si>
  <si>
    <t>WGT Phase 9 theme</t>
    <phoneticPr fontId="1"/>
  </si>
  <si>
    <t>こちらは逐次更新します。</t>
    <rPh sb="4" eb="6">
      <t>チクジ</t>
    </rPh>
    <rPh sb="6" eb="8">
      <t>コウシン</t>
    </rPh>
    <phoneticPr fontId="1"/>
  </si>
  <si>
    <t>キューバ</t>
    <phoneticPr fontId="1"/>
  </si>
  <si>
    <t>ウクライナ</t>
    <phoneticPr fontId="1"/>
  </si>
  <si>
    <t>phase9</t>
    <phoneticPr fontId="11"/>
  </si>
  <si>
    <t>phase9</t>
    <phoneticPr fontId="1"/>
  </si>
  <si>
    <t>https://www.facebook.com/pages/Caf%C3%A9-Daisy/373820692694711#!/pages/Caf%C3%A9-Daisy/373820692694711?id=373820692694711&amp;sk=info</t>
    <phoneticPr fontId="1"/>
  </si>
  <si>
    <t>http://www.dobro.co.jp/restoran/</t>
    <phoneticPr fontId="1"/>
  </si>
  <si>
    <t>http://elcaminito.jp/</t>
    <phoneticPr fontId="1"/>
  </si>
  <si>
    <t>http://daikanyama.alohatable.com/</t>
    <phoneticPr fontId="1"/>
  </si>
  <si>
    <t>http://www.persia-aladdin.com/</t>
    <phoneticPr fontId="1"/>
  </si>
  <si>
    <t>○</t>
    <phoneticPr fontId="1"/>
  </si>
  <si>
    <t>○</t>
    <phoneticPr fontId="1"/>
  </si>
  <si>
    <t>○</t>
    <phoneticPr fontId="1"/>
  </si>
  <si>
    <t>トンガ</t>
    <phoneticPr fontId="1"/>
  </si>
  <si>
    <t>http://ameblo.jp/saipe/</t>
    <phoneticPr fontId="1"/>
  </si>
  <si>
    <t>石川県金沢市芳斉1-4-35
076-263-1388/090-3887-8329
水木休(宴会orコースなら応相談)
L:1130-1500(LO1400)
D:1830-2300(LO2200)</t>
    <rPh sb="0" eb="3">
      <t>イシカワケン</t>
    </rPh>
    <rPh sb="44" eb="45">
      <t>キュウ</t>
    </rPh>
    <phoneticPr fontId="1"/>
  </si>
  <si>
    <t>藤田兄</t>
    <rPh sb="0" eb="2">
      <t>フジタ</t>
    </rPh>
    <rPh sb="2" eb="3">
      <t>アニ</t>
    </rPh>
    <phoneticPr fontId="1"/>
  </si>
  <si>
    <t>○</t>
    <phoneticPr fontId="1"/>
  </si>
  <si>
    <t>この時期国際情勢を騒がしているウクライナを食べる！ 実はこの国に端を発するボルシチや、直輸入されたサーロなど、食した料理に付加価値が加わり、ロシア料理との被りも整理しながら会食。
ロシア人店員さんのエスコートも好印象だった。</t>
    <rPh sb="2" eb="4">
      <t>ジキ</t>
    </rPh>
    <rPh sb="4" eb="6">
      <t>コクサイ</t>
    </rPh>
    <rPh sb="6" eb="8">
      <t>ジョウセイ</t>
    </rPh>
    <rPh sb="9" eb="10">
      <t>サワ</t>
    </rPh>
    <rPh sb="21" eb="22">
      <t>タ</t>
    </rPh>
    <rPh sb="26" eb="27">
      <t>ジツ</t>
    </rPh>
    <rPh sb="30" eb="31">
      <t>クニ</t>
    </rPh>
    <rPh sb="32" eb="33">
      <t>タン</t>
    </rPh>
    <rPh sb="34" eb="35">
      <t>ハッ</t>
    </rPh>
    <rPh sb="43" eb="44">
      <t>チョク</t>
    </rPh>
    <rPh sb="44" eb="46">
      <t>ユニュウ</t>
    </rPh>
    <rPh sb="55" eb="56">
      <t>ショク</t>
    </rPh>
    <rPh sb="58" eb="60">
      <t>リョウリ</t>
    </rPh>
    <rPh sb="61" eb="63">
      <t>フカ</t>
    </rPh>
    <rPh sb="63" eb="65">
      <t>カチ</t>
    </rPh>
    <rPh sb="66" eb="67">
      <t>クワ</t>
    </rPh>
    <rPh sb="73" eb="75">
      <t>リョウリ</t>
    </rPh>
    <rPh sb="77" eb="78">
      <t>カブ</t>
    </rPh>
    <rPh sb="80" eb="82">
      <t>セイリ</t>
    </rPh>
    <rPh sb="86" eb="88">
      <t>カイショク</t>
    </rPh>
    <rPh sb="93" eb="94">
      <t>ジン</t>
    </rPh>
    <rPh sb="94" eb="96">
      <t>テンイン</t>
    </rPh>
    <rPh sb="105" eb="108">
      <t>コウインショウ</t>
    </rPh>
    <phoneticPr fontId="1"/>
  </si>
  <si>
    <t>ハイチ</t>
    <phoneticPr fontId="1"/>
  </si>
  <si>
    <t>ガーナ</t>
    <phoneticPr fontId="1"/>
  </si>
  <si>
    <t>http://www.cafehaiti.co.jp/</t>
    <phoneticPr fontId="1"/>
  </si>
  <si>
    <t>○</t>
    <phoneticPr fontId="1"/>
  </si>
  <si>
    <t>凡例</t>
    <rPh sb="0" eb="2">
      <t>ハンレイ</t>
    </rPh>
    <phoneticPr fontId="1"/>
  </si>
  <si>
    <t>◎</t>
    <phoneticPr fontId="10"/>
  </si>
  <si>
    <t>セルビア</t>
    <phoneticPr fontId="1"/>
  </si>
  <si>
    <t>トーゴ</t>
    <phoneticPr fontId="1"/>
  </si>
  <si>
    <t>https://www.facebook.com/pages/African-Palace%E3%82%A2%E3%83%95%E3%83%AA%E3%82%AB%E3%83%B3%E3%83%91%E3%83%AC%E3%82%B9/1933117703494647#!/pages/African-Palace%E3%82%A2%E3%83%95%E3%83%AA%E3%82%AB%E3%83%B3%E3%83%91%E3%83%AC%E3%82%B9/1933117703494647?sk=info</t>
    <phoneticPr fontId="1"/>
  </si>
  <si>
    <t>○</t>
    <phoneticPr fontId="1"/>
  </si>
  <si>
    <t>藤田姉</t>
    <rPh sb="0" eb="2">
      <t>フジタ</t>
    </rPh>
    <rPh sb="2" eb="3">
      <t>アネ</t>
    </rPh>
    <phoneticPr fontId="1"/>
  </si>
  <si>
    <t>△</t>
    <phoneticPr fontId="1"/>
  </si>
  <si>
    <t>○</t>
    <phoneticPr fontId="1"/>
  </si>
  <si>
    <t>○</t>
    <phoneticPr fontId="1"/>
  </si>
  <si>
    <t>キルギス</t>
    <phoneticPr fontId="1"/>
  </si>
  <si>
    <t>埼玉県川口市芝新町2-19
高井ビル101
048-487-9519 月休
1700-2100</t>
    <rPh sb="35" eb="36">
      <t>ゲツ</t>
    </rPh>
    <rPh sb="36" eb="37">
      <t>キュウ</t>
    </rPh>
    <phoneticPr fontId="1"/>
  </si>
  <si>
    <t>マリ</t>
    <phoneticPr fontId="1"/>
  </si>
  <si>
    <t>コートジボワール</t>
    <phoneticPr fontId="1"/>
  </si>
  <si>
    <t>◎</t>
    <phoneticPr fontId="10"/>
  </si>
  <si>
    <t>○</t>
    <phoneticPr fontId="1"/>
  </si>
  <si>
    <t>東京都港区東麻布1-12-11
03-3582-9380　日祝休
D:1800-LO2200</t>
    <phoneticPr fontId="1"/>
  </si>
  <si>
    <t>http://www.seventhson.hk/</t>
    <phoneticPr fontId="1"/>
  </si>
  <si>
    <t>http://swissinn-tokyo.com/</t>
    <phoneticPr fontId="1"/>
  </si>
  <si>
    <r>
      <t xml:space="preserve">PAPAGENO GARTEN
[パパゲーノ・ガルテン]
</t>
    </r>
    <r>
      <rPr>
        <sz val="11"/>
        <color indexed="10"/>
        <rFont val="ＭＳ Ｐゴシック"/>
        <family val="3"/>
        <charset val="128"/>
      </rPr>
      <t>URL消失（2008/09/16）
情報変更（2011/01/01確認）
⇒不明であるが閉店可能性有り
閉店(不明)</t>
    </r>
    <rPh sb="62" eb="64">
      <t>カクニン</t>
    </rPh>
    <rPh sb="67" eb="69">
      <t>フメイ</t>
    </rPh>
    <rPh sb="73" eb="75">
      <t>ヘイテン</t>
    </rPh>
    <rPh sb="75" eb="78">
      <t>カノウセイ</t>
    </rPh>
    <rPh sb="78" eb="79">
      <t>ア</t>
    </rPh>
    <rPh sb="81" eb="83">
      <t>ヘイテン</t>
    </rPh>
    <rPh sb="84" eb="86">
      <t>フメイ</t>
    </rPh>
    <phoneticPr fontId="1"/>
  </si>
  <si>
    <t>練馬区栄町31-10
ハラサワビル3F
03-5912-4300　月休
L:1130-1500
D:1700-2200</t>
    <phoneticPr fontId="1"/>
  </si>
  <si>
    <t>東京都港区赤坂2-15-18
西山興業赤坂ビル1F
03-6277-7771 日休
L:1130-1400　      月-土
D:1800-2300(LO2200)月-土
D:1700-2300(LO2200)祝</t>
    <rPh sb="39" eb="40">
      <t>ニチ</t>
    </rPh>
    <rPh sb="40" eb="41">
      <t>ヤス</t>
    </rPh>
    <rPh sb="60" eb="61">
      <t>ゲツ</t>
    </rPh>
    <rPh sb="62" eb="63">
      <t>ド</t>
    </rPh>
    <rPh sb="83" eb="84">
      <t>ゲツ</t>
    </rPh>
    <rPh sb="85" eb="86">
      <t>ド</t>
    </rPh>
    <rPh sb="106" eb="107">
      <t>シュク</t>
    </rPh>
    <phoneticPr fontId="1"/>
  </si>
  <si>
    <t xml:space="preserve">東京都渋谷区恵比寿1-26-13 1F
03-5793-5027　月休
L:1130-LO1445(火-金)
L:1200-LO1515(土日祝)
D:1800-LO2215(火-土)
D:1800-LO2045(祝)
</t>
    <rPh sb="33" eb="34">
      <t>ツキ</t>
    </rPh>
    <rPh sb="50" eb="51">
      <t>ヒ</t>
    </rPh>
    <rPh sb="52" eb="53">
      <t>キン</t>
    </rPh>
    <rPh sb="69" eb="71">
      <t>ドニチ</t>
    </rPh>
    <rPh sb="71" eb="72">
      <t>シュク</t>
    </rPh>
    <rPh sb="90" eb="91">
      <t>ド</t>
    </rPh>
    <rPh sb="107" eb="108">
      <t>シュク</t>
    </rPh>
    <phoneticPr fontId="1"/>
  </si>
  <si>
    <t xml:space="preserve">東京都新宿区舟町11山下ビル2Ｆ
080-3175-3188 日祝休
2000-2600
※営業時間については諸情報有
</t>
    <rPh sb="31" eb="32">
      <t>ヒ</t>
    </rPh>
    <rPh sb="32" eb="33">
      <t>シュク</t>
    </rPh>
    <rPh sb="33" eb="34">
      <t>キュウ</t>
    </rPh>
    <rPh sb="46" eb="48">
      <t>エイギョウ</t>
    </rPh>
    <rPh sb="48" eb="50">
      <t>ジカン</t>
    </rPh>
    <rPh sb="55" eb="56">
      <t>ショ</t>
    </rPh>
    <rPh sb="56" eb="58">
      <t>ジョウホウ</t>
    </rPh>
    <rPh sb="58" eb="59">
      <t>ア</t>
    </rPh>
    <phoneticPr fontId="1"/>
  </si>
  <si>
    <r>
      <t xml:space="preserve">Restaurant Polska[ポルスカ]
</t>
    </r>
    <r>
      <rPr>
        <strike/>
        <sz val="11"/>
        <rFont val="ＭＳ Ｐゴシック"/>
        <family val="3"/>
        <charset val="128"/>
      </rPr>
      <t xml:space="preserve">Chopin Night[ショパンナイト]
</t>
    </r>
    <r>
      <rPr>
        <sz val="11"/>
        <color indexed="10"/>
        <rFont val="ＭＳ Ｐゴシック"/>
        <family val="3"/>
        <charset val="128"/>
      </rPr>
      <t>移転＆店名変更(2012/10/13)
新店舗も閉店(2013/</t>
    </r>
    <r>
      <rPr>
        <sz val="11"/>
        <color indexed="10"/>
        <rFont val="ＭＳ Ｐゴシック"/>
        <family val="3"/>
        <charset val="128"/>
      </rPr>
      <t>12/28</t>
    </r>
    <r>
      <rPr>
        <sz val="11"/>
        <color indexed="10"/>
        <rFont val="ＭＳ Ｐゴシック"/>
        <family val="3"/>
        <charset val="128"/>
      </rPr>
      <t>)</t>
    </r>
    <rPh sb="46" eb="48">
      <t>イテン</t>
    </rPh>
    <rPh sb="49" eb="51">
      <t>テンメイ</t>
    </rPh>
    <rPh sb="51" eb="53">
      <t>ヘンコウ</t>
    </rPh>
    <rPh sb="66" eb="69">
      <t>シンテンポ</t>
    </rPh>
    <rPh sb="70" eb="72">
      <t>ヘイテン</t>
    </rPh>
    <phoneticPr fontId="1"/>
  </si>
  <si>
    <r>
      <t xml:space="preserve">café ano［カフェ　アノ］
</t>
    </r>
    <r>
      <rPr>
        <sz val="11"/>
        <color indexed="10"/>
        <rFont val="ＭＳ Ｐゴシック"/>
        <family val="3"/>
        <charset val="128"/>
      </rPr>
      <t>店舗移転(2009/09/10)
閉店1(</t>
    </r>
    <r>
      <rPr>
        <sz val="11"/>
        <color indexed="10"/>
        <rFont val="ＭＳ Ｐゴシック"/>
        <family val="3"/>
        <charset val="128"/>
      </rPr>
      <t>2011/06/30</t>
    </r>
    <r>
      <rPr>
        <sz val="11"/>
        <color indexed="10"/>
        <rFont val="ＭＳ Ｐゴシック"/>
        <family val="3"/>
        <charset val="128"/>
      </rPr>
      <t>)</t>
    </r>
    <rPh sb="17" eb="19">
      <t>テンポ</t>
    </rPh>
    <rPh sb="19" eb="21">
      <t>イテン</t>
    </rPh>
    <rPh sb="34" eb="36">
      <t>ヘイテン</t>
    </rPh>
    <phoneticPr fontId="1"/>
  </si>
  <si>
    <r>
      <t xml:space="preserve">L'ECAILLER[レカイエ]
</t>
    </r>
    <r>
      <rPr>
        <sz val="11"/>
        <color indexed="10"/>
        <rFont val="ＭＳ Ｐゴシック"/>
        <family val="3"/>
        <charset val="128"/>
      </rPr>
      <t>URL変更（2008/09/16）
閉店(2008/12/25)</t>
    </r>
    <rPh sb="35" eb="37">
      <t>ヘイテン</t>
    </rPh>
    <phoneticPr fontId="1"/>
  </si>
  <si>
    <r>
      <t xml:space="preserve">SHILINGOL[シリンゴル]
</t>
    </r>
    <r>
      <rPr>
        <sz val="11"/>
        <color indexed="10"/>
        <rFont val="ＭＳ Ｐゴシック"/>
        <family val="3"/>
        <charset val="128"/>
      </rPr>
      <t xml:space="preserve">URL追加(2011/01/01確認)
</t>
    </r>
    <r>
      <rPr>
        <sz val="11"/>
        <color indexed="10"/>
        <rFont val="ＭＳ Ｐゴシック"/>
        <family val="3"/>
        <charset val="128"/>
      </rPr>
      <t>URL</t>
    </r>
    <r>
      <rPr>
        <sz val="11"/>
        <color indexed="10"/>
        <rFont val="ＭＳ Ｐゴシック"/>
        <family val="3"/>
        <charset val="128"/>
      </rPr>
      <t>変更</t>
    </r>
    <r>
      <rPr>
        <sz val="11"/>
        <color indexed="10"/>
        <rFont val="ＭＳ Ｐゴシック"/>
        <family val="3"/>
        <charset val="128"/>
      </rPr>
      <t>(2012/02/01</t>
    </r>
    <r>
      <rPr>
        <sz val="11"/>
        <color indexed="10"/>
        <rFont val="ＭＳ Ｐゴシック"/>
        <family val="3"/>
        <charset val="128"/>
      </rPr>
      <t>確認</t>
    </r>
    <r>
      <rPr>
        <sz val="11"/>
        <color indexed="10"/>
        <rFont val="ＭＳ Ｐゴシック"/>
        <family val="3"/>
        <charset val="128"/>
      </rPr>
      <t xml:space="preserve">)
</t>
    </r>
    <rPh sb="33" eb="35">
      <t>カクニン</t>
    </rPh>
    <rPh sb="40" eb="42">
      <t>ヘンコウ</t>
    </rPh>
    <phoneticPr fontId="1"/>
  </si>
  <si>
    <r>
      <t xml:space="preserve">KAINAN[カイナン]
</t>
    </r>
    <r>
      <rPr>
        <sz val="11"/>
        <color indexed="10"/>
        <rFont val="ＭＳ Ｐゴシック"/>
        <family val="3"/>
        <charset val="128"/>
      </rPr>
      <t>URL変更
閉店(2009/12/30)</t>
    </r>
    <phoneticPr fontId="1"/>
  </si>
  <si>
    <r>
      <t xml:space="preserve">迦南茶房[カナンサボウ]
</t>
    </r>
    <r>
      <rPr>
        <sz val="11"/>
        <color indexed="10"/>
        <rFont val="ＭＳ Ｐゴシック"/>
        <family val="3"/>
        <charset val="128"/>
      </rPr>
      <t>喫茶部門閉店(2006/9/30)</t>
    </r>
    <r>
      <rPr>
        <sz val="11"/>
        <rFont val="ＭＳ Ｐゴシック"/>
        <family val="3"/>
        <charset val="128"/>
        <scheme val="minor"/>
      </rPr>
      <t xml:space="preserve">
善恵姉宅
（右欄個人宅住所は記載略）</t>
    </r>
    <rPh sb="31" eb="33">
      <t>ヨシエ</t>
    </rPh>
    <rPh sb="33" eb="34">
      <t>アネ</t>
    </rPh>
    <rPh sb="34" eb="35">
      <t>タク</t>
    </rPh>
    <rPh sb="37" eb="38">
      <t>ミギ</t>
    </rPh>
    <rPh sb="38" eb="39">
      <t>ラン</t>
    </rPh>
    <rPh sb="39" eb="41">
      <t>コジン</t>
    </rPh>
    <rPh sb="41" eb="42">
      <t>タク</t>
    </rPh>
    <rPh sb="42" eb="44">
      <t>ジュウショ</t>
    </rPh>
    <rPh sb="45" eb="47">
      <t>キサイ</t>
    </rPh>
    <rPh sb="47" eb="48">
      <t>リャク</t>
    </rPh>
    <phoneticPr fontId="1"/>
  </si>
  <si>
    <r>
      <t xml:space="preserve">焼肉・冷麺専門店 KORYO[コリョ]赤坂店
</t>
    </r>
    <r>
      <rPr>
        <sz val="11"/>
        <color indexed="10"/>
        <rFont val="ＭＳ Ｐゴシック"/>
        <family val="3"/>
        <charset val="128"/>
      </rPr>
      <t>閉店(2011/01/01確認)
韓流冷麺サンムーン(銀座)にシフト
サンムーンも閉店(</t>
    </r>
    <r>
      <rPr>
        <sz val="11"/>
        <color indexed="10"/>
        <rFont val="ＭＳ Ｐゴシック"/>
        <family val="3"/>
        <charset val="128"/>
      </rPr>
      <t>2013/07/31</t>
    </r>
    <r>
      <rPr>
        <sz val="11"/>
        <color indexed="10"/>
        <rFont val="ＭＳ Ｐゴシック"/>
        <family val="3"/>
        <charset val="128"/>
      </rPr>
      <t>)</t>
    </r>
    <rPh sb="19" eb="21">
      <t>アカサカ</t>
    </rPh>
    <rPh sb="21" eb="22">
      <t>テン</t>
    </rPh>
    <rPh sb="36" eb="38">
      <t>カクニン</t>
    </rPh>
    <rPh sb="40" eb="41">
      <t>カン</t>
    </rPh>
    <rPh sb="41" eb="42">
      <t>リュウ</t>
    </rPh>
    <rPh sb="42" eb="44">
      <t>レイメン</t>
    </rPh>
    <rPh sb="50" eb="52">
      <t>ギンザ</t>
    </rPh>
    <rPh sb="64" eb="66">
      <t>ヘイテン</t>
    </rPh>
    <phoneticPr fontId="1"/>
  </si>
  <si>
    <r>
      <t xml:space="preserve">Hafa Adai Café[ハファダイカフェ]
</t>
    </r>
    <r>
      <rPr>
        <sz val="11"/>
        <color indexed="10"/>
        <rFont val="ＭＳ Ｐゴシック"/>
        <family val="3"/>
        <charset val="128"/>
      </rPr>
      <t>URL変更(2008/09/16)
閉店</t>
    </r>
    <rPh sb="43" eb="45">
      <t>ヘイテン</t>
    </rPh>
    <phoneticPr fontId="1"/>
  </si>
  <si>
    <r>
      <t xml:space="preserve">ＫＩＰＰＩＳ［キッピス］
</t>
    </r>
    <r>
      <rPr>
        <sz val="11"/>
        <color indexed="10"/>
        <rFont val="ＭＳ Ｐゴシック"/>
        <family val="3"/>
        <charset val="128"/>
      </rPr>
      <t>URL変更(2011/01/01確認)
店主修行の旅にて閉店(2011</t>
    </r>
    <r>
      <rPr>
        <sz val="11"/>
        <color indexed="10"/>
        <rFont val="ＭＳ Ｐゴシック"/>
        <family val="3"/>
        <charset val="128"/>
      </rPr>
      <t>/??/??</t>
    </r>
    <r>
      <rPr>
        <sz val="11"/>
        <color indexed="10"/>
        <rFont val="ＭＳ Ｐゴシック"/>
        <family val="3"/>
        <charset val="128"/>
      </rPr>
      <t>)
※再開未定</t>
    </r>
    <rPh sb="29" eb="31">
      <t>カクニン</t>
    </rPh>
    <rPh sb="33" eb="35">
      <t>テンシュ</t>
    </rPh>
    <rPh sb="35" eb="37">
      <t>シュギョウ</t>
    </rPh>
    <rPh sb="38" eb="39">
      <t>タビ</t>
    </rPh>
    <rPh sb="41" eb="43">
      <t>ヘイテン</t>
    </rPh>
    <rPh sb="57" eb="59">
      <t>サイカイ</t>
    </rPh>
    <rPh sb="59" eb="61">
      <t>ミテイ</t>
    </rPh>
    <phoneticPr fontId="1"/>
  </si>
  <si>
    <r>
      <t xml:space="preserve">Café Daisy［カフェ・デイジー］
</t>
    </r>
    <r>
      <rPr>
        <sz val="11"/>
        <color indexed="10"/>
        <rFont val="ＭＳ Ｐゴシック"/>
        <family val="3"/>
        <charset val="128"/>
      </rPr>
      <t>閉店(2012/11/30) 
⇒移転検討中も未定
⇒ケータリング用URL追加(2014</t>
    </r>
    <r>
      <rPr>
        <sz val="11"/>
        <color indexed="10"/>
        <rFont val="ＭＳ Ｐゴシック"/>
        <family val="3"/>
        <charset val="128"/>
      </rPr>
      <t>/04/06</t>
    </r>
    <r>
      <rPr>
        <sz val="11"/>
        <color indexed="10"/>
        <rFont val="ＭＳ Ｐゴシック"/>
        <family val="3"/>
        <charset val="128"/>
      </rPr>
      <t>)</t>
    </r>
    <rPh sb="38" eb="40">
      <t>イテン</t>
    </rPh>
    <rPh sb="40" eb="43">
      <t>ケントウチュウ</t>
    </rPh>
    <rPh sb="44" eb="46">
      <t>ミテイ</t>
    </rPh>
    <rPh sb="54" eb="55">
      <t>ヨウ</t>
    </rPh>
    <rPh sb="58" eb="60">
      <t>ツイカ</t>
    </rPh>
    <phoneticPr fontId="1"/>
  </si>
  <si>
    <r>
      <t xml:space="preserve">Champ de Soleil［シャン・ド・ソレイユ］
</t>
    </r>
    <r>
      <rPr>
        <sz val="11"/>
        <color indexed="10"/>
        <rFont val="ＭＳ Ｐゴシック"/>
        <family val="3"/>
        <charset val="128"/>
      </rPr>
      <t>URL変更(2011/01/01確認)
情報変更</t>
    </r>
    <r>
      <rPr>
        <sz val="11"/>
        <color indexed="10"/>
        <rFont val="ＭＳ Ｐゴシック"/>
        <family val="3"/>
        <charset val="128"/>
      </rPr>
      <t>(2012/02/01確認)
URL変更(2012/12/31確認)</t>
    </r>
    <rPh sb="44" eb="46">
      <t>カクニン</t>
    </rPh>
    <rPh sb="48" eb="50">
      <t>ジョウホウ</t>
    </rPh>
    <rPh sb="50" eb="52">
      <t>ヘンコウ</t>
    </rPh>
    <rPh sb="63" eb="65">
      <t>カクニン</t>
    </rPh>
    <phoneticPr fontId="1"/>
  </si>
  <si>
    <r>
      <t xml:space="preserve">Guan［グアン］
</t>
    </r>
    <r>
      <rPr>
        <sz val="11"/>
        <color indexed="10"/>
        <rFont val="ＭＳ Ｐゴシック"/>
        <family val="3"/>
        <charset val="128"/>
      </rPr>
      <t>URL消失
閉店？(2014/04/06確認)</t>
    </r>
    <rPh sb="16" eb="18">
      <t>ヘイテン</t>
    </rPh>
    <rPh sb="30" eb="32">
      <t>カクニン</t>
    </rPh>
    <phoneticPr fontId="1"/>
  </si>
  <si>
    <r>
      <t xml:space="preserve">KIWI HOUSE［キウィ・ハウス］
</t>
    </r>
    <r>
      <rPr>
        <sz val="11"/>
        <color indexed="10"/>
        <rFont val="ＭＳ Ｐゴシック"/>
        <family val="3"/>
        <charset val="128"/>
      </rPr>
      <t xml:space="preserve">情報変更(2012/12/31確認)
</t>
    </r>
    <phoneticPr fontId="1"/>
  </si>
  <si>
    <r>
      <t xml:space="preserve">BAMYAN［バーミヤン］
</t>
    </r>
    <r>
      <rPr>
        <sz val="11"/>
        <color indexed="10"/>
        <rFont val="ＭＳ Ｐゴシック"/>
        <family val="3"/>
        <charset val="128"/>
      </rPr>
      <t>店舗移転（2010/07/25）
URL消滅（</t>
    </r>
    <r>
      <rPr>
        <sz val="11"/>
        <color indexed="10"/>
        <rFont val="ＭＳ Ｐゴシック"/>
        <family val="3"/>
        <charset val="128"/>
      </rPr>
      <t>2012/12/31確認</t>
    </r>
    <r>
      <rPr>
        <sz val="11"/>
        <color indexed="10"/>
        <rFont val="ＭＳ Ｐゴシック"/>
        <family val="3"/>
        <charset val="128"/>
      </rPr>
      <t>）閉店模様</t>
    </r>
    <rPh sb="14" eb="16">
      <t>テンポ</t>
    </rPh>
    <rPh sb="16" eb="18">
      <t>イテン</t>
    </rPh>
    <rPh sb="34" eb="36">
      <t>ショウメツ</t>
    </rPh>
    <rPh sb="47" eb="49">
      <t>カクニン</t>
    </rPh>
    <rPh sb="50" eb="52">
      <t>ヘイテン</t>
    </rPh>
    <rPh sb="52" eb="54">
      <t>モヨウ</t>
    </rPh>
    <phoneticPr fontId="1"/>
  </si>
  <si>
    <r>
      <t xml:space="preserve">GANDHARA［ガンダーラ］
</t>
    </r>
    <r>
      <rPr>
        <sz val="11"/>
        <color indexed="10"/>
        <rFont val="ＭＳ Ｐゴシック"/>
        <family val="3"/>
        <charset val="128"/>
      </rPr>
      <t>閉店（2009/08/31）
→30年の歴史に幕</t>
    </r>
    <rPh sb="16" eb="18">
      <t>ヘイテン</t>
    </rPh>
    <rPh sb="34" eb="35">
      <t>ネン</t>
    </rPh>
    <rPh sb="36" eb="38">
      <t>レキシ</t>
    </rPh>
    <rPh sb="39" eb="40">
      <t>マク</t>
    </rPh>
    <phoneticPr fontId="1"/>
  </si>
  <si>
    <r>
      <t xml:space="preserve">”O” VILLAGE[オーヴィレッジ]
</t>
    </r>
    <r>
      <rPr>
        <sz val="11"/>
        <color indexed="10"/>
        <rFont val="ＭＳ Ｐゴシック"/>
        <family val="3"/>
        <charset val="128"/>
      </rPr>
      <t>情報変更(2011/01/01確認)
※閉店情報あり</t>
    </r>
    <rPh sb="21" eb="23">
      <t>ジョウホウ</t>
    </rPh>
    <rPh sb="41" eb="43">
      <t>ヘイテン</t>
    </rPh>
    <rPh sb="43" eb="45">
      <t>ジョウホウ</t>
    </rPh>
    <phoneticPr fontId="1"/>
  </si>
  <si>
    <r>
      <t xml:space="preserve">SHANDIZ［シャンディーズ］
</t>
    </r>
    <r>
      <rPr>
        <sz val="11"/>
        <color indexed="10"/>
        <rFont val="ＭＳ Ｐゴシック"/>
        <family val="3"/>
        <charset val="128"/>
      </rPr>
      <t>URL追加（2011/01/01確認）
閉店(</t>
    </r>
    <r>
      <rPr>
        <sz val="11"/>
        <color indexed="10"/>
        <rFont val="ＭＳ Ｐゴシック"/>
        <family val="3"/>
        <charset val="128"/>
      </rPr>
      <t>2012/01/29</t>
    </r>
    <r>
      <rPr>
        <sz val="11"/>
        <color indexed="10"/>
        <rFont val="ＭＳ Ｐゴシック"/>
        <family val="3"/>
        <charset val="128"/>
      </rPr>
      <t>)
同3月東地中海料理「</t>
    </r>
    <r>
      <rPr>
        <sz val="11"/>
        <color indexed="10"/>
        <rFont val="ＭＳ Ｐゴシック"/>
        <family val="3"/>
        <charset val="128"/>
      </rPr>
      <t>ZAMZAM</t>
    </r>
    <r>
      <rPr>
        <sz val="11"/>
        <color indexed="10"/>
        <rFont val="ＭＳ Ｐゴシック"/>
        <family val="3"/>
        <charset val="128"/>
      </rPr>
      <t>」として再オープン(別業態)</t>
    </r>
    <rPh sb="20" eb="22">
      <t>ツイカ</t>
    </rPh>
    <rPh sb="37" eb="39">
      <t>ヘイテン</t>
    </rPh>
    <rPh sb="52" eb="53">
      <t>ドウ</t>
    </rPh>
    <rPh sb="54" eb="55">
      <t>ガツ</t>
    </rPh>
    <rPh sb="72" eb="73">
      <t>サイ</t>
    </rPh>
    <rPh sb="78" eb="79">
      <t>ベツ</t>
    </rPh>
    <rPh sb="79" eb="81">
      <t>ギョウタイ</t>
    </rPh>
    <phoneticPr fontId="1"/>
  </si>
  <si>
    <r>
      <t xml:space="preserve">Paddy　Foley's［パディー・フォーリーズ］
</t>
    </r>
    <r>
      <rPr>
        <sz val="11"/>
        <color indexed="10"/>
        <rFont val="ＭＳ Ｐゴシック"/>
        <family val="3"/>
        <charset val="128"/>
      </rPr>
      <t>URL変更＆情報変更(2011/01/01確認)
情報変更</t>
    </r>
    <r>
      <rPr>
        <sz val="11"/>
        <color indexed="10"/>
        <rFont val="ＭＳ Ｐゴシック"/>
        <family val="3"/>
        <charset val="128"/>
      </rPr>
      <t>(2012/02/01</t>
    </r>
    <r>
      <rPr>
        <sz val="11"/>
        <color indexed="10"/>
        <rFont val="ＭＳ Ｐゴシック"/>
        <family val="3"/>
        <charset val="128"/>
      </rPr>
      <t>確認</t>
    </r>
    <r>
      <rPr>
        <sz val="11"/>
        <color indexed="10"/>
        <rFont val="ＭＳ Ｐゴシック"/>
        <family val="3"/>
        <charset val="128"/>
      </rPr>
      <t>)
閉店(2012/03/26)</t>
    </r>
    <rPh sb="30" eb="32">
      <t>ヘンコウ</t>
    </rPh>
    <rPh sb="33" eb="35">
      <t>ジョウホウ</t>
    </rPh>
    <rPh sb="71" eb="73">
      <t>ヘイテン</t>
    </rPh>
    <phoneticPr fontId="1"/>
  </si>
  <si>
    <r>
      <t xml:space="preserve">AMS+[アムスプラス]
</t>
    </r>
    <r>
      <rPr>
        <sz val="11"/>
        <color indexed="10"/>
        <rFont val="ＭＳ Ｐゴシック"/>
        <family val="3"/>
        <charset val="128"/>
      </rPr>
      <t>情報変更(2011/01/01確認)
URL消失＆情報変更</t>
    </r>
    <r>
      <rPr>
        <sz val="11"/>
        <color indexed="10"/>
        <rFont val="ＭＳ Ｐゴシック"/>
        <family val="3"/>
        <charset val="128"/>
      </rPr>
      <t>(2012/02/01</t>
    </r>
    <r>
      <rPr>
        <sz val="11"/>
        <color indexed="10"/>
        <rFont val="ＭＳ Ｐゴシック"/>
        <family val="3"/>
        <charset val="128"/>
      </rPr>
      <t>確認</t>
    </r>
    <r>
      <rPr>
        <sz val="11"/>
        <color indexed="10"/>
        <rFont val="ＭＳ Ｐゴシック"/>
        <family val="3"/>
        <charset val="128"/>
      </rPr>
      <t xml:space="preserve">)
URL復活＆情報変更(2012/12/31確認)
URL消失＆情報変更(2014/04/09確認)
URL追加＆情報変更(2014/12/31確認)
</t>
    </r>
    <rPh sb="35" eb="37">
      <t>ショウシツ</t>
    </rPh>
    <rPh sb="38" eb="40">
      <t>ジョウホウ</t>
    </rPh>
    <rPh sb="40" eb="42">
      <t>ヘンコウ</t>
    </rPh>
    <rPh sb="60" eb="62">
      <t>フッカツ</t>
    </rPh>
    <rPh sb="110" eb="112">
      <t>ツイカ</t>
    </rPh>
    <phoneticPr fontId="1"/>
  </si>
  <si>
    <r>
      <t xml:space="preserve">Green-Grass[グリーングラス]
</t>
    </r>
    <r>
      <rPr>
        <sz val="11"/>
        <color indexed="10"/>
        <rFont val="ＭＳ Ｐゴシック"/>
        <family val="3"/>
        <charset val="128"/>
      </rPr>
      <t>URL変更(2011/01/01確認)
閉店</t>
    </r>
    <r>
      <rPr>
        <sz val="11"/>
        <color indexed="10"/>
        <rFont val="ＭＳ Ｐゴシック"/>
        <family val="3"/>
        <charset val="128"/>
      </rPr>
      <t>(2012/02/01確認)
店主の弟さんが十条に別店舗オープン
Bisan（ビサン）http://bisan.biz/</t>
    </r>
    <rPh sb="41" eb="43">
      <t>ヘイテン</t>
    </rPh>
    <rPh sb="54" eb="56">
      <t>カクニン</t>
    </rPh>
    <rPh sb="58" eb="60">
      <t>テンシュ</t>
    </rPh>
    <rPh sb="61" eb="62">
      <t>オトウト</t>
    </rPh>
    <rPh sb="65" eb="67">
      <t>ジュウジョウ</t>
    </rPh>
    <rPh sb="68" eb="69">
      <t>ベツ</t>
    </rPh>
    <rPh sb="69" eb="71">
      <t>テンポ</t>
    </rPh>
    <phoneticPr fontId="1"/>
  </si>
  <si>
    <r>
      <t xml:space="preserve">Gaumarjos! [ガンバルジョ]
</t>
    </r>
    <r>
      <rPr>
        <sz val="11"/>
        <color indexed="10"/>
        <rFont val="ＭＳ Ｐゴシック"/>
        <family val="3"/>
        <charset val="128"/>
      </rPr>
      <t>閉店(2010/12/28)</t>
    </r>
    <rPh sb="20" eb="22">
      <t>ヘイテン</t>
    </rPh>
    <phoneticPr fontId="1"/>
  </si>
  <si>
    <r>
      <t xml:space="preserve">Darie[東欧料理レストラン ダリエ]
</t>
    </r>
    <r>
      <rPr>
        <sz val="11"/>
        <color indexed="10"/>
        <rFont val="ＭＳ Ｐゴシック"/>
        <family val="3"/>
        <charset val="128"/>
      </rPr>
      <t>2013/05閉店</t>
    </r>
    <phoneticPr fontId="1"/>
  </si>
  <si>
    <r>
      <t xml:space="preserve">れすとらんFRANCIS[フランシス]
</t>
    </r>
    <r>
      <rPr>
        <sz val="11"/>
        <color indexed="10"/>
        <rFont val="ＭＳ Ｐゴシック"/>
        <family val="3"/>
        <charset val="128"/>
      </rPr>
      <t>情報復活せず閉店かと</t>
    </r>
    <rPh sb="20" eb="22">
      <t>ジョウホウ</t>
    </rPh>
    <rPh sb="22" eb="24">
      <t>フッカツ</t>
    </rPh>
    <rPh sb="26" eb="28">
      <t>ヘイテン</t>
    </rPh>
    <phoneticPr fontId="1"/>
  </si>
  <si>
    <t xml:space="preserve">東京都港区六本木5-3-4
Re-Nuビル3F
03-5771-7535　日休
1700-3000
</t>
    <rPh sb="37" eb="38">
      <t>ニチ</t>
    </rPh>
    <rPh sb="38" eb="39">
      <t>キュウ</t>
    </rPh>
    <phoneticPr fontId="1"/>
  </si>
  <si>
    <t>http://www.calabash.co.jp/</t>
    <phoneticPr fontId="1"/>
  </si>
  <si>
    <t>ケニア</t>
    <phoneticPr fontId="1"/>
  </si>
  <si>
    <t>○</t>
    <phoneticPr fontId="1"/>
  </si>
  <si>
    <t>サンマリノ</t>
    <phoneticPr fontId="1"/>
  </si>
  <si>
    <t>東京都世田谷区経堂1-19-7
セントラル経堂B1F
03-3428-4040 日月休
L:1200-1600
D:1700-2300</t>
    <rPh sb="40" eb="41">
      <t>ニチ</t>
    </rPh>
    <rPh sb="41" eb="42">
      <t>ゲツ</t>
    </rPh>
    <rPh sb="42" eb="43">
      <t>キュウ</t>
    </rPh>
    <phoneticPr fontId="1"/>
  </si>
  <si>
    <t>◎</t>
    <phoneticPr fontId="10"/>
  </si>
  <si>
    <t>マルタ</t>
    <phoneticPr fontId="1"/>
  </si>
  <si>
    <t>○</t>
    <phoneticPr fontId="1"/>
  </si>
  <si>
    <t>原園姉</t>
    <rPh sb="0" eb="1">
      <t>ハラ</t>
    </rPh>
    <rPh sb="1" eb="2">
      <t>ソノ</t>
    </rPh>
    <rPh sb="2" eb="3">
      <t>アネ</t>
    </rPh>
    <phoneticPr fontId="1"/>
  </si>
  <si>
    <t>第９フェーズ参加回数</t>
    <rPh sb="0" eb="1">
      <t>ダイ</t>
    </rPh>
    <rPh sb="6" eb="8">
      <t>サンカ</t>
    </rPh>
    <rPh sb="8" eb="10">
      <t>カイスウ</t>
    </rPh>
    <phoneticPr fontId="1"/>
  </si>
  <si>
    <t>第９フェーズ幹事回数</t>
    <rPh sb="0" eb="1">
      <t>ダイ</t>
    </rPh>
    <rPh sb="6" eb="8">
      <t>カンジ</t>
    </rPh>
    <rPh sb="8" eb="10">
      <t>カイスウ</t>
    </rPh>
    <phoneticPr fontId="1"/>
  </si>
  <si>
    <t>香織姉</t>
    <rPh sb="0" eb="2">
      <t>カオリ</t>
    </rPh>
    <rPh sb="2" eb="3">
      <t>アネ</t>
    </rPh>
    <phoneticPr fontId="1"/>
  </si>
  <si>
    <t>○</t>
    <phoneticPr fontId="1"/>
  </si>
  <si>
    <t>モルドバ</t>
    <phoneticPr fontId="1"/>
  </si>
  <si>
    <t>ギニア</t>
    <phoneticPr fontId="1"/>
  </si>
  <si>
    <t>◎</t>
    <phoneticPr fontId="10"/>
  </si>
  <si>
    <t>フィジー</t>
    <phoneticPr fontId="1"/>
  </si>
  <si>
    <t>○</t>
    <phoneticPr fontId="1"/>
  </si>
  <si>
    <t xml:space="preserve">東京都目黒区中央町2-36-10
03-5721-3300　無休
1800-2300
</t>
    <phoneticPr fontId="1"/>
  </si>
  <si>
    <t>ナミビア</t>
    <phoneticPr fontId="1"/>
  </si>
  <si>
    <t>○</t>
    <phoneticPr fontId="1"/>
  </si>
  <si>
    <t>モナコ</t>
    <phoneticPr fontId="1"/>
  </si>
  <si>
    <t>ブルキナファソ</t>
    <phoneticPr fontId="1"/>
  </si>
  <si>
    <t>東京都渋谷区渋谷1-10−2
志水ビル1F
090-8507-8728 無休
L:1130-1600
D:1800-2430</t>
    <rPh sb="36" eb="38">
      <t>ムキュウ</t>
    </rPh>
    <phoneticPr fontId="1"/>
  </si>
  <si>
    <t>○</t>
    <phoneticPr fontId="1"/>
  </si>
  <si>
    <t>http://toshtosh.cafe.coocan.jp/</t>
    <phoneticPr fontId="1"/>
  </si>
  <si>
    <t xml:space="preserve">東京都渋谷区神宮前5-12-7
ワイスワイスビル１階
03-5467-0861　月休
1800-2230(火-金)
1200-2230(土)
1200-1800(日)
1200-2200(祝)
[旧住所]渋谷区渋谷1-20-3
カフェanoビル１Ｆ
</t>
    <rPh sb="40" eb="41">
      <t>ゲツ</t>
    </rPh>
    <rPh sb="41" eb="42">
      <t>ヤス</t>
    </rPh>
    <rPh sb="53" eb="54">
      <t>ヒ</t>
    </rPh>
    <rPh sb="55" eb="56">
      <t>キン</t>
    </rPh>
    <rPh sb="68" eb="69">
      <t>ド</t>
    </rPh>
    <rPh sb="81" eb="82">
      <t>ヒ</t>
    </rPh>
    <rPh sb="94" eb="95">
      <t>シュク</t>
    </rPh>
    <rPh sb="98" eb="99">
      <t>キュウ</t>
    </rPh>
    <rPh sb="99" eb="101">
      <t>ジュウショ</t>
    </rPh>
    <rPh sb="102" eb="103">
      <t>シブ</t>
    </rPh>
    <phoneticPr fontId="1"/>
  </si>
  <si>
    <t>◎</t>
    <phoneticPr fontId="10"/>
  </si>
  <si>
    <t>ニウエ(2015/05/15国家承認に基づき追加)</t>
    <rPh sb="14" eb="16">
      <t>コッカ</t>
    </rPh>
    <rPh sb="16" eb="18">
      <t>ショウニン</t>
    </rPh>
    <rPh sb="19" eb="20">
      <t>モト</t>
    </rPh>
    <rPh sb="22" eb="24">
      <t>ツイカ</t>
    </rPh>
    <phoneticPr fontId="11"/>
  </si>
  <si>
    <t>×</t>
    <phoneticPr fontId="1"/>
  </si>
  <si>
    <t>○</t>
    <phoneticPr fontId="1"/>
  </si>
  <si>
    <t>モザンビーク</t>
    <phoneticPr fontId="1"/>
  </si>
  <si>
    <t>クウェート</t>
    <phoneticPr fontId="1"/>
  </si>
  <si>
    <t>モザンビーク大使公邸</t>
    <rPh sb="6" eb="8">
      <t>タイシ</t>
    </rPh>
    <rPh sb="8" eb="10">
      <t>コウテイ</t>
    </rPh>
    <phoneticPr fontId="1"/>
  </si>
  <si>
    <t>東京都目黒区中目黒4-13-41
中目黒大使公邸</t>
    <phoneticPr fontId="1"/>
  </si>
  <si>
    <t>○</t>
    <phoneticPr fontId="1"/>
  </si>
  <si>
    <t>神奈川県横浜市中区弥生町2-17
ｽﾄｰｸﾀﾜｰ大通り公園1ビルB1
045-251-6199 月休
1730-2300(火-土)
1730-2230(日･祝)</t>
    <rPh sb="48" eb="49">
      <t>ゲツ</t>
    </rPh>
    <rPh sb="49" eb="50">
      <t>キュウ</t>
    </rPh>
    <rPh sb="61" eb="62">
      <t>ヒ</t>
    </rPh>
    <rPh sb="63" eb="64">
      <t>ド</t>
    </rPh>
    <phoneticPr fontId="1"/>
  </si>
  <si>
    <t>○</t>
    <phoneticPr fontId="10"/>
  </si>
  <si>
    <t>バーレーン王国</t>
    <phoneticPr fontId="11"/>
  </si>
  <si>
    <t>パナマ共和国</t>
    <phoneticPr fontId="11"/>
  </si>
  <si>
    <t>バヌアツ共和国</t>
    <phoneticPr fontId="11"/>
  </si>
  <si>
    <t>バハマ国</t>
    <phoneticPr fontId="11"/>
  </si>
  <si>
    <t>バルバドス</t>
    <phoneticPr fontId="10"/>
  </si>
  <si>
    <t>東ティモール民主共和国</t>
    <phoneticPr fontId="11"/>
  </si>
  <si>
    <t>ブルネイ・ダルサラーム国</t>
    <phoneticPr fontId="11"/>
  </si>
  <si>
    <t>ブルンジ共和国</t>
    <phoneticPr fontId="11"/>
  </si>
  <si>
    <t>ベナン共和国</t>
    <phoneticPr fontId="11"/>
  </si>
  <si>
    <t>ベリーズ</t>
    <phoneticPr fontId="10"/>
  </si>
  <si>
    <t>ボスニア・ヘルツェゴビナ</t>
    <phoneticPr fontId="10"/>
  </si>
  <si>
    <t>ボツワナ共和国</t>
    <phoneticPr fontId="11"/>
  </si>
  <si>
    <t>マーシャル諸島共和国</t>
    <phoneticPr fontId="11"/>
  </si>
  <si>
    <t>ホンジュラス共和国</t>
    <phoneticPr fontId="11"/>
  </si>
  <si>
    <t>マケドニア共和国</t>
    <phoneticPr fontId="11"/>
  </si>
  <si>
    <t>マラウイ共和国</t>
    <phoneticPr fontId="11"/>
  </si>
  <si>
    <t>南スーダン共和国</t>
    <phoneticPr fontId="11"/>
  </si>
  <si>
    <t>モーリシャス共和国</t>
    <phoneticPr fontId="11"/>
  </si>
  <si>
    <t>モーリタニア・イスラム共和国</t>
    <phoneticPr fontId="11"/>
  </si>
  <si>
    <t>モンテネグロ</t>
    <phoneticPr fontId="10"/>
  </si>
  <si>
    <t>ラトビア共和国</t>
    <phoneticPr fontId="11"/>
  </si>
  <si>
    <t>リトアニア共和国</t>
    <phoneticPr fontId="11"/>
  </si>
  <si>
    <t>リヒテンシュタイン公国</t>
    <phoneticPr fontId="11"/>
  </si>
  <si>
    <t>ルクセンブルク大公国</t>
    <phoneticPr fontId="11"/>
  </si>
  <si>
    <t>※ ニウエ(2015/05/15国家承認)⇒上部へ追加</t>
    <rPh sb="22" eb="24">
      <t>ジョウブ</t>
    </rPh>
    <rPh sb="25" eb="27">
      <t>ツイカ</t>
    </rPh>
    <phoneticPr fontId="11"/>
  </si>
  <si>
    <t>アルジェリア民主人民共和国</t>
    <phoneticPr fontId="11"/>
  </si>
  <si>
    <t>コンゴ共和国</t>
    <rPh sb="3" eb="5">
      <t>キョウワ</t>
    </rPh>
    <rPh sb="5" eb="6">
      <t>コク</t>
    </rPh>
    <phoneticPr fontId="1"/>
  </si>
  <si>
    <t>http://www7b.biglobe.ne.jp/~los-barbados/</t>
  </si>
  <si>
    <t xml:space="preserve">東京都渋谷区宇田川町41-26
パピエビル104
03-3496-7157　日休
L:1200-1500
D:1800-2300
</t>
    <rPh sb="0" eb="3">
      <t>トウキョウト</t>
    </rPh>
    <rPh sb="38" eb="39">
      <t>ニチ</t>
    </rPh>
    <rPh sb="39" eb="40">
      <t>キュウ</t>
    </rPh>
    <phoneticPr fontId="1"/>
  </si>
  <si>
    <t>Los Barbados
[ロス・バルバドス]</t>
    <phoneticPr fontId="1"/>
  </si>
  <si>
    <t>○</t>
    <phoneticPr fontId="1"/>
  </si>
  <si>
    <t>長島兄</t>
    <rPh sb="0" eb="2">
      <t>ナガシマ</t>
    </rPh>
    <rPh sb="2" eb="3">
      <t>アニ</t>
    </rPh>
    <phoneticPr fontId="1"/>
  </si>
  <si>
    <t>渡部姉</t>
    <rPh sb="0" eb="2">
      <t>ワタベ</t>
    </rPh>
    <rPh sb="2" eb="3">
      <t>アネ</t>
    </rPh>
    <phoneticPr fontId="1"/>
  </si>
  <si>
    <t>○</t>
    <phoneticPr fontId="1"/>
  </si>
  <si>
    <t>△</t>
    <phoneticPr fontId="1"/>
  </si>
  <si>
    <r>
      <t xml:space="preserve">TOKYO SWISS INN[東京スイスイン]
</t>
    </r>
    <r>
      <rPr>
        <sz val="11"/>
        <color indexed="10"/>
        <rFont val="ＭＳ Ｐゴシック"/>
        <family val="3"/>
        <charset val="128"/>
      </rPr>
      <t xml:space="preserve">URL追加(2011/01/01確認)
</t>
    </r>
    <r>
      <rPr>
        <sz val="11"/>
        <color indexed="10"/>
        <rFont val="ＭＳ Ｐゴシック"/>
        <family val="3"/>
        <charset val="128"/>
      </rPr>
      <t>URL</t>
    </r>
    <r>
      <rPr>
        <sz val="11"/>
        <color indexed="10"/>
        <rFont val="ＭＳ Ｐゴシック"/>
        <family val="3"/>
        <charset val="128"/>
      </rPr>
      <t>削除＆情報更新</t>
    </r>
    <r>
      <rPr>
        <sz val="11"/>
        <color indexed="10"/>
        <rFont val="ＭＳ Ｐゴシック"/>
        <family val="3"/>
        <charset val="128"/>
      </rPr>
      <t>(2012/02/01</t>
    </r>
    <r>
      <rPr>
        <sz val="11"/>
        <color indexed="10"/>
        <rFont val="ＭＳ Ｐゴシック"/>
        <family val="3"/>
        <charset val="128"/>
      </rPr>
      <t>確認</t>
    </r>
    <r>
      <rPr>
        <sz val="11"/>
        <color indexed="10"/>
        <rFont val="ＭＳ Ｐゴシック"/>
        <family val="3"/>
        <charset val="128"/>
      </rPr>
      <t xml:space="preserve">)
情報変更(2012/12/31確認)
情報変更＆URL追加(2014/12/20確認)
情報変更(2016/01/01確認)
</t>
    </r>
    <rPh sb="28" eb="30">
      <t>ツイカ</t>
    </rPh>
    <rPh sb="41" eb="43">
      <t>カクニン</t>
    </rPh>
    <rPh sb="48" eb="50">
      <t>サクジョ</t>
    </rPh>
    <rPh sb="51" eb="53">
      <t>ジョウホウ</t>
    </rPh>
    <rPh sb="53" eb="55">
      <t>コウシン</t>
    </rPh>
    <rPh sb="72" eb="74">
      <t>ヘンコウ</t>
    </rPh>
    <rPh sb="89" eb="91">
      <t>ジョウホウ</t>
    </rPh>
    <rPh sb="91" eb="93">
      <t>ヘンコウ</t>
    </rPh>
    <phoneticPr fontId="1"/>
  </si>
  <si>
    <t>東京都大田区大森北1-11-11
03-3764-5050 火休
1800-2500(LO2400)</t>
    <rPh sb="30" eb="31">
      <t>ヒ</t>
    </rPh>
    <phoneticPr fontId="1"/>
  </si>
  <si>
    <r>
      <rPr>
        <strike/>
        <sz val="11"/>
        <rFont val="ＭＳ Ｐゴシック"/>
        <family val="3"/>
        <charset val="128"/>
      </rPr>
      <t>Palette</t>
    </r>
    <r>
      <rPr>
        <strike/>
        <sz val="11"/>
        <color indexed="10"/>
        <rFont val="ＭＳ Ｐゴシック"/>
        <family val="3"/>
        <charset val="128"/>
      </rPr>
      <t>⇒香辛酒房パレット→Restaurant ＆ Bar Palette</t>
    </r>
    <r>
      <rPr>
        <sz val="11"/>
        <color indexed="10"/>
        <rFont val="ＭＳ Ｐゴシック"/>
        <family val="3"/>
        <charset val="128"/>
      </rPr>
      <t>⇒スリランカ料理＆BEER　Palette</t>
    </r>
    <r>
      <rPr>
        <sz val="11"/>
        <rFont val="ＭＳ Ｐゴシック"/>
        <family val="3"/>
        <charset val="128"/>
        <scheme val="minor"/>
      </rPr>
      <t xml:space="preserve">［パレット］
</t>
    </r>
    <r>
      <rPr>
        <sz val="11"/>
        <color indexed="10"/>
        <rFont val="ＭＳ Ｐゴシック"/>
        <family val="3"/>
        <charset val="128"/>
      </rPr>
      <t xml:space="preserve">店名再変更？(2009/05/07確認)
店名再々変更？(2011/01/01確認)
閉店(2012/12/26)
</t>
    </r>
    <rPh sb="8" eb="9">
      <t>カオ</t>
    </rPh>
    <rPh sb="9" eb="10">
      <t>カラ</t>
    </rPh>
    <rPh sb="10" eb="11">
      <t>サケ</t>
    </rPh>
    <rPh sb="11" eb="12">
      <t>フサ</t>
    </rPh>
    <rPh sb="47" eb="49">
      <t>リョウリ</t>
    </rPh>
    <rPh sb="69" eb="71">
      <t>テンメイ</t>
    </rPh>
    <rPh sb="71" eb="74">
      <t>サイヘンコウ</t>
    </rPh>
    <rPh sb="86" eb="88">
      <t>カクニン</t>
    </rPh>
    <rPh sb="112" eb="114">
      <t>ヘイテン</t>
    </rPh>
    <phoneticPr fontId="1"/>
  </si>
  <si>
    <r>
      <t xml:space="preserve">SINDBAD［シンドバッド］
</t>
    </r>
    <r>
      <rPr>
        <sz val="11"/>
        <color indexed="10"/>
        <rFont val="ＭＳ Ｐゴシック"/>
        <family val="3"/>
        <charset val="128"/>
      </rPr>
      <t>URL変更</t>
    </r>
    <r>
      <rPr>
        <sz val="11"/>
        <color indexed="10"/>
        <rFont val="ＭＳ Ｐゴシック"/>
        <family val="3"/>
        <charset val="128"/>
      </rPr>
      <t>(</t>
    </r>
    <r>
      <rPr>
        <sz val="11"/>
        <color indexed="10"/>
        <rFont val="ＭＳ Ｐゴシック"/>
        <family val="3"/>
        <charset val="128"/>
      </rPr>
      <t>20</t>
    </r>
    <r>
      <rPr>
        <sz val="11"/>
        <color indexed="10"/>
        <rFont val="ＭＳ Ｐゴシック"/>
        <family val="3"/>
        <charset val="128"/>
      </rPr>
      <t>12</t>
    </r>
    <r>
      <rPr>
        <sz val="11"/>
        <color indexed="10"/>
        <rFont val="ＭＳ Ｐゴシック"/>
        <family val="3"/>
        <charset val="128"/>
      </rPr>
      <t>/</t>
    </r>
    <r>
      <rPr>
        <sz val="11"/>
        <color indexed="10"/>
        <rFont val="ＭＳ Ｐゴシック"/>
        <family val="3"/>
        <charset val="128"/>
      </rPr>
      <t>12</t>
    </r>
    <r>
      <rPr>
        <sz val="11"/>
        <color indexed="10"/>
        <rFont val="ＭＳ Ｐゴシック"/>
        <family val="3"/>
        <charset val="128"/>
      </rPr>
      <t>/</t>
    </r>
    <r>
      <rPr>
        <sz val="11"/>
        <color indexed="10"/>
        <rFont val="ＭＳ Ｐゴシック"/>
        <family val="3"/>
        <charset val="128"/>
      </rPr>
      <t>3</t>
    </r>
    <r>
      <rPr>
        <sz val="11"/>
        <color indexed="10"/>
        <rFont val="ＭＳ Ｐゴシック"/>
        <family val="3"/>
        <charset val="128"/>
      </rPr>
      <t>1確認</t>
    </r>
    <r>
      <rPr>
        <sz val="11"/>
        <color indexed="10"/>
        <rFont val="ＭＳ Ｐゴシック"/>
        <family val="3"/>
        <charset val="128"/>
      </rPr>
      <t>)</t>
    </r>
    <r>
      <rPr>
        <sz val="11"/>
        <color indexed="10"/>
        <rFont val="ＭＳ Ｐゴシック"/>
        <family val="3"/>
        <charset val="128"/>
      </rPr>
      <t xml:space="preserve">
店舗移転</t>
    </r>
    <r>
      <rPr>
        <sz val="11"/>
        <color indexed="10"/>
        <rFont val="ＭＳ Ｐゴシック"/>
        <family val="3"/>
        <charset val="128"/>
      </rPr>
      <t>(2013/10/19)
閉店(2015/05)</t>
    </r>
    <r>
      <rPr>
        <sz val="11"/>
        <color indexed="10"/>
        <rFont val="ＭＳ Ｐゴシック"/>
        <family val="3"/>
        <charset val="128"/>
      </rPr>
      <t xml:space="preserve">
</t>
    </r>
    <r>
      <rPr>
        <sz val="11"/>
        <color indexed="10"/>
        <rFont val="ＭＳ Ｐゴシック"/>
        <family val="3"/>
        <charset val="128"/>
      </rPr>
      <t/>
    </r>
    <rPh sb="53" eb="55">
      <t>ヘイテン</t>
    </rPh>
    <phoneticPr fontId="1"/>
  </si>
  <si>
    <t>東京都渋谷区恵比寿西1-15-2 
03-5489-0770　日休
L:1130-1500(LO1445) 
D:1730-2300(LO2200)</t>
    <phoneticPr fontId="1"/>
  </si>
  <si>
    <r>
      <t xml:space="preserve">AALAWI［アラウィ］
</t>
    </r>
    <r>
      <rPr>
        <sz val="11"/>
        <color indexed="10"/>
        <rFont val="ＭＳ Ｐゴシック"/>
        <family val="3"/>
        <charset val="128"/>
      </rPr>
      <t>情報変更(2014/12/31確認)
閉店</t>
    </r>
    <r>
      <rPr>
        <sz val="11"/>
        <color indexed="10"/>
        <rFont val="ＭＳ Ｐゴシック"/>
        <family val="3"/>
        <charset val="128"/>
      </rPr>
      <t>(2015/10/31</t>
    </r>
    <r>
      <rPr>
        <sz val="11"/>
        <color indexed="10"/>
        <rFont val="ＭＳ Ｐゴシック"/>
        <family val="3"/>
        <charset val="128"/>
      </rPr>
      <t xml:space="preserve">)
</t>
    </r>
    <rPh sb="32" eb="34">
      <t>ヘイテン</t>
    </rPh>
    <phoneticPr fontId="1"/>
  </si>
  <si>
    <t>https://www.facebook.com/amsbar</t>
    <phoneticPr fontId="1"/>
  </si>
  <si>
    <t>http://www.t-net.ne.jp/paradise/</t>
    <phoneticPr fontId="1"/>
  </si>
  <si>
    <t xml:space="preserve">東京都中央区日本橋小網町9-6
NST小網町ビルB1
03-6661-1778　日祝休
L:1100-1430
D:1700-2230(LO2200)
</t>
    <phoneticPr fontId="1"/>
  </si>
  <si>
    <t>http://www.ahinama.tokyo/</t>
    <phoneticPr fontId="1"/>
  </si>
  <si>
    <t>https://www.facebook.com/pages/Russian-Ukrainian-Restaurant-ALL-Season-%E3%83%AD%E3%82%B7%E3%82%A2%E3%81%A8%E3%82%A6%E3%82%AF%E3%83%A9%E3%82%A4%E3%83%8A%E6%96%99%E7%90%86%E3%81%AE%E3%83%AC%E3%82%B9%E3%83%88%E3%83%A9%E3%83%B3/406763332754864?fref=nf</t>
    <phoneticPr fontId="1"/>
  </si>
  <si>
    <r>
      <t xml:space="preserve">SaiPe[サイペ]
</t>
    </r>
    <r>
      <rPr>
        <sz val="11"/>
        <color indexed="10"/>
        <rFont val="ＭＳ Ｐゴシック"/>
        <family val="3"/>
        <charset val="128"/>
      </rPr>
      <t>閉店(2015/03)</t>
    </r>
    <rPh sb="11" eb="13">
      <t>ヘイテン</t>
    </rPh>
    <phoneticPr fontId="1"/>
  </si>
  <si>
    <t xml:space="preserve">埼玉県草加市高砂2-2-6
048-929-1175 無休
1700-2300 月-金
1500-2400 土日
</t>
    <phoneticPr fontId="1"/>
  </si>
  <si>
    <t>http://www.noroc2014.com/</t>
    <phoneticPr fontId="1"/>
  </si>
  <si>
    <t>http://shorttrip.info/</t>
    <phoneticPr fontId="1"/>
  </si>
  <si>
    <t>http://yinega.wix.com/yinega</t>
    <phoneticPr fontId="1"/>
  </si>
  <si>
    <t>Yinega[イェネガ]</t>
    <phoneticPr fontId="1"/>
  </si>
  <si>
    <t>リトアニア</t>
    <phoneticPr fontId="1"/>
  </si>
  <si>
    <t>口尾麻美さんによるケータリング
実施は主宰宅</t>
    <rPh sb="0" eb="1">
      <t>クチ</t>
    </rPh>
    <rPh sb="1" eb="2">
      <t>オ</t>
    </rPh>
    <rPh sb="2" eb="4">
      <t>マミ</t>
    </rPh>
    <rPh sb="16" eb="18">
      <t>ジッシ</t>
    </rPh>
    <rPh sb="19" eb="21">
      <t>シュサイ</t>
    </rPh>
    <rPh sb="21" eb="22">
      <t>タク</t>
    </rPh>
    <phoneticPr fontId="1"/>
  </si>
  <si>
    <t>ホンジュラス</t>
    <phoneticPr fontId="1"/>
  </si>
  <si>
    <t>○</t>
    <phoneticPr fontId="1"/>
  </si>
  <si>
    <t>○</t>
    <phoneticPr fontId="1"/>
  </si>
  <si>
    <t>リヒテンシュタイン</t>
    <phoneticPr fontId="1"/>
  </si>
  <si>
    <t>○</t>
    <phoneticPr fontId="10"/>
  </si>
  <si>
    <t>グアテマラ共和国</t>
    <phoneticPr fontId="11"/>
  </si>
  <si>
    <t>○</t>
    <phoneticPr fontId="10"/>
  </si>
  <si>
    <t>グアテマラ</t>
    <phoneticPr fontId="1"/>
  </si>
  <si>
    <t>CASAMAYA
[カサマヤ]</t>
    <phoneticPr fontId="1"/>
  </si>
  <si>
    <t>○</t>
    <phoneticPr fontId="1"/>
  </si>
  <si>
    <t>ジンバブエ</t>
    <phoneticPr fontId="1"/>
  </si>
  <si>
    <t>店舗無し</t>
    <rPh sb="0" eb="2">
      <t>テンポ</t>
    </rPh>
    <rPh sb="2" eb="3">
      <t>ナ</t>
    </rPh>
    <phoneticPr fontId="1"/>
  </si>
  <si>
    <t>○</t>
    <phoneticPr fontId="10"/>
  </si>
  <si>
    <t>○</t>
    <phoneticPr fontId="1"/>
  </si>
  <si>
    <t>○</t>
    <phoneticPr fontId="1"/>
  </si>
  <si>
    <t>アルジェリア</t>
    <phoneticPr fontId="1"/>
  </si>
  <si>
    <t>バチカン市国</t>
    <rPh sb="4" eb="5">
      <t>シ</t>
    </rPh>
    <rPh sb="5" eb="6">
      <t>コク</t>
    </rPh>
    <phoneticPr fontId="1"/>
  </si>
  <si>
    <t>KitchHike
[キッチハイク](アルジェリア)</t>
    <phoneticPr fontId="1"/>
  </si>
  <si>
    <t>https://ja.kitchhike.com/profiles/530090a0528beb0f0f00003b</t>
    <phoneticPr fontId="1"/>
  </si>
  <si>
    <t>ラトビア</t>
    <phoneticPr fontId="1"/>
  </si>
  <si>
    <t>○</t>
    <phoneticPr fontId="1"/>
  </si>
  <si>
    <t>ゲスト参加含めて4名にも関わらず、10人分をこなさなければならない羽目になった今回。
それでも、サザ、シチュー、オムレツなど、アフリカらしい品目が並んで、格好は付いた感じ。
それよりも、JICAの海外青年協力隊でジンバブエへ渡航したゲストが臨場感ある現地情報を提供してくれたことが良い調味料になった。</t>
    <rPh sb="3" eb="5">
      <t>サンカ</t>
    </rPh>
    <rPh sb="5" eb="6">
      <t>フク</t>
    </rPh>
    <rPh sb="9" eb="10">
      <t>メイ</t>
    </rPh>
    <rPh sb="12" eb="13">
      <t>カカ</t>
    </rPh>
    <rPh sb="33" eb="35">
      <t>ハメ</t>
    </rPh>
    <rPh sb="39" eb="41">
      <t>コンカイ</t>
    </rPh>
    <rPh sb="70" eb="72">
      <t>ヒンモク</t>
    </rPh>
    <rPh sb="73" eb="74">
      <t>ナラ</t>
    </rPh>
    <rPh sb="77" eb="79">
      <t>カッコウ</t>
    </rPh>
    <rPh sb="80" eb="81">
      <t>ツ</t>
    </rPh>
    <rPh sb="83" eb="84">
      <t>カン</t>
    </rPh>
    <rPh sb="98" eb="100">
      <t>カイガイ</t>
    </rPh>
    <rPh sb="100" eb="102">
      <t>セイネン</t>
    </rPh>
    <rPh sb="102" eb="105">
      <t>キョウリョクタイ</t>
    </rPh>
    <rPh sb="112" eb="114">
      <t>トコウ</t>
    </rPh>
    <rPh sb="120" eb="123">
      <t>リンジョウカン</t>
    </rPh>
    <rPh sb="125" eb="127">
      <t>ゲンチ</t>
    </rPh>
    <rPh sb="127" eb="129">
      <t>ジョウホウ</t>
    </rPh>
    <rPh sb="130" eb="132">
      <t>テイキョウ</t>
    </rPh>
    <rPh sb="140" eb="141">
      <t>ヨ</t>
    </rPh>
    <rPh sb="142" eb="145">
      <t>チョウミリョウ</t>
    </rPh>
    <phoneticPr fontId="1"/>
  </si>
  <si>
    <t>○</t>
    <phoneticPr fontId="1"/>
  </si>
  <si>
    <t>神奈川県横浜市中区新港1-1-2
横浜赤レンガ倉庫2号館 3F
045-650-1751
赤レンガ倉庫休館に準ずる
1100-2200(2030最終入店)平日
1100—2300(2130最終入店)休日</t>
    <rPh sb="0" eb="4">
      <t>カナガワケン</t>
    </rPh>
    <rPh sb="4" eb="7">
      <t>ヨコハマシ</t>
    </rPh>
    <rPh sb="7" eb="9">
      <t>ナカク</t>
    </rPh>
    <rPh sb="9" eb="11">
      <t>シンミナト</t>
    </rPh>
    <rPh sb="17" eb="19">
      <t>ヨコハマ</t>
    </rPh>
    <rPh sb="19" eb="20">
      <t>アカ</t>
    </rPh>
    <rPh sb="23" eb="25">
      <t>ソウコ</t>
    </rPh>
    <rPh sb="26" eb="28">
      <t>ゴウカン</t>
    </rPh>
    <rPh sb="77" eb="79">
      <t>ヘイジツ</t>
    </rPh>
    <rPh sb="99" eb="101">
      <t>キュウジツ</t>
    </rPh>
    <phoneticPr fontId="1"/>
  </si>
  <si>
    <t>Tadaku
[タダク](タジキスタン)</t>
    <phoneticPr fontId="1"/>
  </si>
  <si>
    <t>ガボン</t>
    <phoneticPr fontId="1"/>
  </si>
  <si>
    <t>コモロ連合</t>
    <rPh sb="3" eb="5">
      <t>レンゴウ</t>
    </rPh>
    <phoneticPr fontId="1"/>
  </si>
  <si>
    <t>○</t>
    <phoneticPr fontId="1"/>
  </si>
  <si>
    <t>キプロス</t>
    <phoneticPr fontId="1"/>
  </si>
  <si>
    <t>http://barbacoa.jp/</t>
    <phoneticPr fontId="1"/>
  </si>
  <si>
    <t>http://www.firehouse.co.jp/</t>
    <phoneticPr fontId="1"/>
  </si>
  <si>
    <t>http://dalarna.jp/</t>
    <phoneticPr fontId="1"/>
  </si>
  <si>
    <t>http://nippori-zakuro.com/</t>
    <phoneticPr fontId="1"/>
  </si>
  <si>
    <t>http://bayon-restaurant.jp/</t>
    <phoneticPr fontId="1"/>
  </si>
  <si>
    <r>
      <t xml:space="preserve">Lansang[ランサーン]
</t>
    </r>
    <r>
      <rPr>
        <sz val="11"/>
        <color indexed="10"/>
        <rFont val="ＭＳ Ｐゴシック"/>
        <family val="3"/>
        <charset val="128"/>
      </rPr>
      <t xml:space="preserve">URL消失(2016/01/01確認)
</t>
    </r>
    <r>
      <rPr>
        <sz val="11"/>
        <color indexed="10"/>
        <rFont val="ＭＳ Ｐゴシック"/>
        <family val="3"/>
        <charset val="128"/>
      </rPr>
      <t>URL</t>
    </r>
    <r>
      <rPr>
        <sz val="11"/>
        <color indexed="10"/>
        <rFont val="ＭＳ Ｐゴシック"/>
        <family val="3"/>
        <charset val="128"/>
      </rPr>
      <t>追加</t>
    </r>
    <r>
      <rPr>
        <sz val="11"/>
        <color indexed="10"/>
        <rFont val="ＭＳ Ｐゴシック"/>
        <family val="3"/>
        <charset val="128"/>
      </rPr>
      <t>(2017/01/01</t>
    </r>
    <r>
      <rPr>
        <sz val="11"/>
        <color indexed="10"/>
        <rFont val="ＭＳ Ｐゴシック"/>
        <family val="3"/>
        <charset val="128"/>
      </rPr>
      <t>確認</t>
    </r>
    <r>
      <rPr>
        <sz val="11"/>
        <color indexed="10"/>
        <rFont val="ＭＳ Ｐゴシック"/>
        <family val="3"/>
        <charset val="128"/>
      </rPr>
      <t>)</t>
    </r>
    <rPh sb="18" eb="20">
      <t>ショウシツ</t>
    </rPh>
    <rPh sb="31" eb="33">
      <t>カクニン</t>
    </rPh>
    <rPh sb="38" eb="40">
      <t>ツイカ</t>
    </rPh>
    <phoneticPr fontId="1"/>
  </si>
  <si>
    <t>東京都港区高輪1-1-11
グレイス魚藍坂1F
03-6277-2037　月休
L:1130-1400
D:1730-2300</t>
    <rPh sb="37" eb="38">
      <t>ツキ</t>
    </rPh>
    <phoneticPr fontId="1"/>
  </si>
  <si>
    <t xml:space="preserve">シュラスコ、フェイジョアーダといったブラジル名物を食す。カイピリーニャという強い酒を数名がトライし１名記憶喪失。(第一回)
the Brasilを堪能させてくれるお店。
</t>
    <rPh sb="22" eb="24">
      <t>メイブツ</t>
    </rPh>
    <rPh sb="25" eb="26">
      <t>ショク</t>
    </rPh>
    <rPh sb="38" eb="39">
      <t>ツヨ</t>
    </rPh>
    <rPh sb="40" eb="41">
      <t>サケ</t>
    </rPh>
    <rPh sb="42" eb="44">
      <t>スウメイ</t>
    </rPh>
    <rPh sb="50" eb="51">
      <t>メイ</t>
    </rPh>
    <rPh sb="51" eb="53">
      <t>キオク</t>
    </rPh>
    <rPh sb="53" eb="55">
      <t>ソウシツ</t>
    </rPh>
    <rPh sb="57" eb="60">
      <t>ダイイッカイ</t>
    </rPh>
    <rPh sb="73" eb="75">
      <t>タンノウ</t>
    </rPh>
    <rPh sb="82" eb="83">
      <t>ミセ</t>
    </rPh>
    <phoneticPr fontId="1"/>
  </si>
  <si>
    <t xml:space="preserve">パイ、血のソーセージ、レンズ豆の煮込み等アルゼンチン風の料理を堪能。それぞれしっかりとした味が付いていて美味。店も雰囲気も落ち着いていてGOODだった。
</t>
    <rPh sb="3" eb="4">
      <t>チ</t>
    </rPh>
    <rPh sb="14" eb="15">
      <t>マメ</t>
    </rPh>
    <rPh sb="16" eb="18">
      <t>ニコ</t>
    </rPh>
    <rPh sb="19" eb="20">
      <t>ナド</t>
    </rPh>
    <rPh sb="26" eb="27">
      <t>フウ</t>
    </rPh>
    <rPh sb="28" eb="30">
      <t>リョウリ</t>
    </rPh>
    <rPh sb="31" eb="33">
      <t>タンノウ</t>
    </rPh>
    <rPh sb="45" eb="46">
      <t>アジ</t>
    </rPh>
    <rPh sb="47" eb="48">
      <t>ツ</t>
    </rPh>
    <rPh sb="52" eb="54">
      <t>ビミ</t>
    </rPh>
    <rPh sb="55" eb="56">
      <t>ミセ</t>
    </rPh>
    <rPh sb="57" eb="60">
      <t>フンイキ</t>
    </rPh>
    <rPh sb="61" eb="62">
      <t>オ</t>
    </rPh>
    <rPh sb="63" eb="64">
      <t>ツ</t>
    </rPh>
    <phoneticPr fontId="1"/>
  </si>
  <si>
    <t xml:space="preserve">フィッシュ&amp;チップスに代表される食の不毛地帯イギリス料理を再確認。
味気なさは否めなかったものの、この店としては美味しいものを食べさせてくれたという印象であった。
</t>
    <rPh sb="11" eb="13">
      <t>ダイヒョウ</t>
    </rPh>
    <rPh sb="16" eb="17">
      <t>ショク</t>
    </rPh>
    <rPh sb="18" eb="20">
      <t>フモウ</t>
    </rPh>
    <rPh sb="20" eb="22">
      <t>チタイ</t>
    </rPh>
    <rPh sb="26" eb="28">
      <t>リョウリ</t>
    </rPh>
    <rPh sb="29" eb="32">
      <t>サイカクニン</t>
    </rPh>
    <rPh sb="34" eb="36">
      <t>アジケ</t>
    </rPh>
    <rPh sb="39" eb="40">
      <t>イナ</t>
    </rPh>
    <rPh sb="51" eb="52">
      <t>ミセ</t>
    </rPh>
    <rPh sb="56" eb="58">
      <t>オイ</t>
    </rPh>
    <rPh sb="63" eb="64">
      <t>タ</t>
    </rPh>
    <rPh sb="74" eb="76">
      <t>インショウ</t>
    </rPh>
    <phoneticPr fontId="1"/>
  </si>
  <si>
    <t xml:space="preserve">イタリア料理フルコース企画。イタリア料理らしさに加え、フランス料理的上品さも兼ね備えた料理に舌鼓。一人一人に違うものがサーブされたデザートのエレガントさも特筆すべき。
流石イタリア政府お墨付き!!
</t>
    <rPh sb="4" eb="6">
      <t>リョウリ</t>
    </rPh>
    <rPh sb="11" eb="13">
      <t>キカク</t>
    </rPh>
    <rPh sb="18" eb="20">
      <t>リョウリ</t>
    </rPh>
    <rPh sb="24" eb="25">
      <t>クワ</t>
    </rPh>
    <rPh sb="31" eb="33">
      <t>リョウリ</t>
    </rPh>
    <rPh sb="33" eb="34">
      <t>テキ</t>
    </rPh>
    <rPh sb="34" eb="36">
      <t>ジョウヒン</t>
    </rPh>
    <rPh sb="38" eb="39">
      <t>カ</t>
    </rPh>
    <rPh sb="40" eb="41">
      <t>ソナ</t>
    </rPh>
    <rPh sb="43" eb="45">
      <t>リョウリ</t>
    </rPh>
    <rPh sb="46" eb="48">
      <t>シタツヅミ</t>
    </rPh>
    <rPh sb="49" eb="51">
      <t>ヒトリ</t>
    </rPh>
    <rPh sb="51" eb="53">
      <t>ヒトリ</t>
    </rPh>
    <rPh sb="54" eb="55">
      <t>チガ</t>
    </rPh>
    <rPh sb="77" eb="79">
      <t>トクヒツ</t>
    </rPh>
    <phoneticPr fontId="1"/>
  </si>
  <si>
    <t xml:space="preserve">定番ソーセージとアイスバイン。ドイツの肉料理は様々な食感を楽しませてくれた。また、MusicRestaurantとして独音楽の数々を堪能出来る演出も最高に楽しめた。
</t>
    <rPh sb="0" eb="2">
      <t>テイバン</t>
    </rPh>
    <rPh sb="23" eb="25">
      <t>サマザマ</t>
    </rPh>
    <rPh sb="26" eb="28">
      <t>ショッカン</t>
    </rPh>
    <rPh sb="29" eb="30">
      <t>タノ</t>
    </rPh>
    <rPh sb="59" eb="60">
      <t>ドク</t>
    </rPh>
    <rPh sb="60" eb="62">
      <t>オンガク</t>
    </rPh>
    <rPh sb="63" eb="65">
      <t>カズカズ</t>
    </rPh>
    <rPh sb="66" eb="70">
      <t>タンノウデキ</t>
    </rPh>
    <rPh sb="71" eb="73">
      <t>エンシュツ</t>
    </rPh>
    <rPh sb="74" eb="76">
      <t>サイコウ</t>
    </rPh>
    <rPh sb="77" eb="78">
      <t>ラク</t>
    </rPh>
    <phoneticPr fontId="1"/>
  </si>
  <si>
    <t xml:space="preserve">初の個人協力による開催。様々なウルグアイ家庭料理を堪能。また、幹事の開催国に因んだクイズなど趣向も凝らされ、日本に馴染みの薄いこの国を食以外の面からも触れる事ができた。
</t>
    <rPh sb="0" eb="1">
      <t>ハツ</t>
    </rPh>
    <rPh sb="2" eb="4">
      <t>コジン</t>
    </rPh>
    <rPh sb="4" eb="6">
      <t>キョウリョク</t>
    </rPh>
    <rPh sb="9" eb="11">
      <t>カイサイ</t>
    </rPh>
    <rPh sb="12" eb="14">
      <t>サマザマ</t>
    </rPh>
    <rPh sb="20" eb="24">
      <t>カテイリョウリ</t>
    </rPh>
    <rPh sb="25" eb="27">
      <t>タンノウ</t>
    </rPh>
    <rPh sb="31" eb="33">
      <t>カンジ</t>
    </rPh>
    <rPh sb="34" eb="37">
      <t>カイサイコク</t>
    </rPh>
    <rPh sb="38" eb="39">
      <t>チナ</t>
    </rPh>
    <rPh sb="46" eb="48">
      <t>シュコウ</t>
    </rPh>
    <rPh sb="49" eb="50">
      <t>コ</t>
    </rPh>
    <rPh sb="54" eb="56">
      <t>ニホン</t>
    </rPh>
    <rPh sb="57" eb="59">
      <t>ナジ</t>
    </rPh>
    <rPh sb="61" eb="62">
      <t>ウス</t>
    </rPh>
    <rPh sb="65" eb="66">
      <t>クニ</t>
    </rPh>
    <rPh sb="67" eb="68">
      <t>ショク</t>
    </rPh>
    <rPh sb="68" eb="70">
      <t>イガイ</t>
    </rPh>
    <rPh sb="71" eb="72">
      <t>メン</t>
    </rPh>
    <rPh sb="75" eb="76">
      <t>フ</t>
    </rPh>
    <rPh sb="78" eb="79">
      <t>コト</t>
    </rPh>
    <phoneticPr fontId="1"/>
  </si>
  <si>
    <t xml:space="preserve">まさに魚尽くし。ブイヤベースは言わずもがな、その他のdishも凝った料理方法となっており、フランス料理らしい側面を堪能できた。南仏の漁師料理を上品にいただくというのも乙なもの。
</t>
    <rPh sb="3" eb="4">
      <t>サカナ</t>
    </rPh>
    <rPh sb="4" eb="5">
      <t>ヅ</t>
    </rPh>
    <rPh sb="15" eb="16">
      <t>イ</t>
    </rPh>
    <rPh sb="24" eb="25">
      <t>タ</t>
    </rPh>
    <rPh sb="49" eb="51">
      <t>リョウリ</t>
    </rPh>
    <rPh sb="54" eb="56">
      <t>ソクメン</t>
    </rPh>
    <rPh sb="57" eb="59">
      <t>タンノウ</t>
    </rPh>
    <rPh sb="63" eb="65">
      <t>ナンフツ</t>
    </rPh>
    <rPh sb="66" eb="68">
      <t>リョウシ</t>
    </rPh>
    <rPh sb="68" eb="70">
      <t>リョウリ</t>
    </rPh>
    <rPh sb="71" eb="73">
      <t>ジョウヒン</t>
    </rPh>
    <rPh sb="83" eb="84">
      <t>オツ</t>
    </rPh>
    <phoneticPr fontId="1"/>
  </si>
  <si>
    <t xml:space="preserve">オランダ家庭料理を堪能。メジャーな食材であるジャガイモやニシンを中心に注文。絶品料理は無いものの、家庭的な素朴な味わいが印象的。参加少数であったが、主要メニューを食いつくし満足。
</t>
    <rPh sb="4" eb="8">
      <t>カテイリョウリ</t>
    </rPh>
    <rPh sb="9" eb="11">
      <t>タンノウ</t>
    </rPh>
    <rPh sb="17" eb="19">
      <t>ショクザイ</t>
    </rPh>
    <rPh sb="32" eb="34">
      <t>チュウシン</t>
    </rPh>
    <rPh sb="35" eb="37">
      <t>チュウモン</t>
    </rPh>
    <rPh sb="38" eb="40">
      <t>ゼッピン</t>
    </rPh>
    <rPh sb="40" eb="42">
      <t>リョウリ</t>
    </rPh>
    <rPh sb="43" eb="44">
      <t>ナ</t>
    </rPh>
    <rPh sb="49" eb="52">
      <t>カテイテキ</t>
    </rPh>
    <rPh sb="53" eb="55">
      <t>ソボク</t>
    </rPh>
    <rPh sb="56" eb="57">
      <t>アジ</t>
    </rPh>
    <rPh sb="60" eb="63">
      <t>インショウテキ</t>
    </rPh>
    <rPh sb="64" eb="66">
      <t>サンカ</t>
    </rPh>
    <rPh sb="66" eb="68">
      <t>ショウスウ</t>
    </rPh>
    <rPh sb="74" eb="76">
      <t>シュヨウ</t>
    </rPh>
    <rPh sb="81" eb="82">
      <t>ク</t>
    </rPh>
    <rPh sb="86" eb="88">
      <t>マンゾク</t>
    </rPh>
    <phoneticPr fontId="1"/>
  </si>
  <si>
    <t xml:space="preserve">幹事の私事ではあるが、初めてのフォンデュを経験し、その魅力を堪能した。貸し切り状態だったこともあり、お店のエスコートも熱心で、楽しい会食となった。何も残さず平らげて圧巻！フォンデュって美味しいですね。
</t>
    <rPh sb="0" eb="2">
      <t>カンジ</t>
    </rPh>
    <rPh sb="3" eb="5">
      <t>ワタクシゴト</t>
    </rPh>
    <rPh sb="11" eb="12">
      <t>ハジ</t>
    </rPh>
    <rPh sb="21" eb="23">
      <t>ケイケン</t>
    </rPh>
    <rPh sb="27" eb="29">
      <t>ミリョク</t>
    </rPh>
    <rPh sb="30" eb="32">
      <t>タンノウ</t>
    </rPh>
    <rPh sb="35" eb="36">
      <t>カ</t>
    </rPh>
    <rPh sb="37" eb="38">
      <t>キ</t>
    </rPh>
    <rPh sb="39" eb="41">
      <t>ジョウタイ</t>
    </rPh>
    <rPh sb="51" eb="52">
      <t>ミセ</t>
    </rPh>
    <rPh sb="59" eb="61">
      <t>ネッシン</t>
    </rPh>
    <rPh sb="63" eb="64">
      <t>タノ</t>
    </rPh>
    <rPh sb="66" eb="68">
      <t>カイショク</t>
    </rPh>
    <rPh sb="73" eb="74">
      <t>ナニ</t>
    </rPh>
    <rPh sb="75" eb="76">
      <t>ノコ</t>
    </rPh>
    <rPh sb="78" eb="79">
      <t>タイ</t>
    </rPh>
    <rPh sb="82" eb="84">
      <t>アッカン</t>
    </rPh>
    <rPh sb="92" eb="94">
      <t>オイ</t>
    </rPh>
    <phoneticPr fontId="1"/>
  </si>
  <si>
    <t xml:space="preserve">二度目のホームパーティ形式の開催。普段インド料理屋で見られないインド料理を味わう。それでもスパイシーな味付けはやはりインド。インド文化についても様々に触れてこれまでに無く充実した回ではなかったでしょうか。
</t>
    <rPh sb="0" eb="3">
      <t>ニドメ</t>
    </rPh>
    <rPh sb="11" eb="13">
      <t>ケイシキ</t>
    </rPh>
    <rPh sb="14" eb="16">
      <t>カイサイ</t>
    </rPh>
    <rPh sb="17" eb="19">
      <t>フダン</t>
    </rPh>
    <rPh sb="22" eb="24">
      <t>リョウリ</t>
    </rPh>
    <rPh sb="24" eb="25">
      <t>ヤ</t>
    </rPh>
    <rPh sb="26" eb="27">
      <t>ミ</t>
    </rPh>
    <rPh sb="34" eb="36">
      <t>リョウリ</t>
    </rPh>
    <rPh sb="37" eb="38">
      <t>アジ</t>
    </rPh>
    <rPh sb="51" eb="53">
      <t>アジツ</t>
    </rPh>
    <rPh sb="65" eb="67">
      <t>ブンカ</t>
    </rPh>
    <rPh sb="72" eb="74">
      <t>サマザマ</t>
    </rPh>
    <rPh sb="75" eb="76">
      <t>フ</t>
    </rPh>
    <rPh sb="83" eb="84">
      <t>ナ</t>
    </rPh>
    <rPh sb="85" eb="87">
      <t>ジュウジツ</t>
    </rPh>
    <rPh sb="89" eb="90">
      <t>カイ</t>
    </rPh>
    <phoneticPr fontId="1"/>
  </si>
  <si>
    <t xml:space="preserve">食文化そっちのけで幹事の企画に完全に引きずれれた回。マニアックな問題を出す幹事と、意地になって答える参加者のコントラストがなんとも滑稽。でもでも、幹事の補足説明など、レベルは高かったと思料。
</t>
    <rPh sb="0" eb="3">
      <t>ショクブンカ</t>
    </rPh>
    <rPh sb="9" eb="11">
      <t>カンジ</t>
    </rPh>
    <rPh sb="12" eb="14">
      <t>キカク</t>
    </rPh>
    <rPh sb="15" eb="17">
      <t>カンゼン</t>
    </rPh>
    <rPh sb="18" eb="19">
      <t>ヒ</t>
    </rPh>
    <rPh sb="24" eb="25">
      <t>カイ</t>
    </rPh>
    <rPh sb="32" eb="34">
      <t>モンダイ</t>
    </rPh>
    <rPh sb="35" eb="36">
      <t>ダ</t>
    </rPh>
    <rPh sb="37" eb="39">
      <t>カンジ</t>
    </rPh>
    <rPh sb="41" eb="43">
      <t>イジ</t>
    </rPh>
    <rPh sb="47" eb="48">
      <t>コタ</t>
    </rPh>
    <rPh sb="50" eb="53">
      <t>サンカシャ</t>
    </rPh>
    <rPh sb="65" eb="67">
      <t>コッケイ</t>
    </rPh>
    <rPh sb="73" eb="75">
      <t>カンジ</t>
    </rPh>
    <rPh sb="76" eb="78">
      <t>ホソク</t>
    </rPh>
    <rPh sb="78" eb="80">
      <t>セツメイ</t>
    </rPh>
    <rPh sb="87" eb="88">
      <t>タカ</t>
    </rPh>
    <rPh sb="92" eb="94">
      <t>シリョウ</t>
    </rPh>
    <phoneticPr fontId="1"/>
  </si>
  <si>
    <t xml:space="preserve">ポルトガルの海鮮料理はなかなかバラエティに富んでいたのでは？ それなりに手が込んでいて味付けも工夫してあるものと理解。その他の料理も煮込み系が多くとても家庭的。大航海時代に得た諸国の情報が融合した結果とするのは穿ち過ぎ？
</t>
    <rPh sb="6" eb="7">
      <t>ウミ</t>
    </rPh>
    <rPh sb="7" eb="8">
      <t>スクナ</t>
    </rPh>
    <rPh sb="8" eb="10">
      <t>リョウリ</t>
    </rPh>
    <rPh sb="21" eb="22">
      <t>ト</t>
    </rPh>
    <rPh sb="36" eb="37">
      <t>テ</t>
    </rPh>
    <rPh sb="38" eb="39">
      <t>コ</t>
    </rPh>
    <rPh sb="43" eb="45">
      <t>アジツ</t>
    </rPh>
    <rPh sb="47" eb="49">
      <t>クフウ</t>
    </rPh>
    <rPh sb="56" eb="58">
      <t>リカイ</t>
    </rPh>
    <rPh sb="61" eb="62">
      <t>タ</t>
    </rPh>
    <rPh sb="63" eb="65">
      <t>リョウリ</t>
    </rPh>
    <rPh sb="66" eb="68">
      <t>ニコ</t>
    </rPh>
    <rPh sb="69" eb="70">
      <t>ケイ</t>
    </rPh>
    <rPh sb="71" eb="72">
      <t>オオ</t>
    </rPh>
    <rPh sb="76" eb="79">
      <t>カテイテキ</t>
    </rPh>
    <rPh sb="80" eb="83">
      <t>ダイコウカイ</t>
    </rPh>
    <rPh sb="83" eb="85">
      <t>ジダイ</t>
    </rPh>
    <rPh sb="86" eb="87">
      <t>エ</t>
    </rPh>
    <rPh sb="88" eb="90">
      <t>ショコク</t>
    </rPh>
    <rPh sb="91" eb="93">
      <t>ジョウホウ</t>
    </rPh>
    <rPh sb="94" eb="96">
      <t>ユウゴウ</t>
    </rPh>
    <rPh sb="98" eb="100">
      <t>ケッカ</t>
    </rPh>
    <rPh sb="105" eb="106">
      <t>ウガ</t>
    </rPh>
    <rPh sb="107" eb="108">
      <t>ス</t>
    </rPh>
    <phoneticPr fontId="1"/>
  </si>
  <si>
    <t xml:space="preserve">ドイツの隣国らしく、生ハム、ソーセージ、牛肉の煮込み風料理が登場。なかなか美味だったが、締めにウィンナーコーヒーが飲めなかったというのは、なんとも納得がいかず不満。お洒落な店だけにそうした拘りを大切にして欲しいと思ったのは私だけ？
</t>
    <rPh sb="4" eb="6">
      <t>リンゴク</t>
    </rPh>
    <rPh sb="10" eb="11">
      <t>ナマ</t>
    </rPh>
    <rPh sb="20" eb="22">
      <t>ギュウニク</t>
    </rPh>
    <rPh sb="23" eb="25">
      <t>ニコ</t>
    </rPh>
    <rPh sb="26" eb="27">
      <t>フウ</t>
    </rPh>
    <rPh sb="27" eb="29">
      <t>リョウリ</t>
    </rPh>
    <rPh sb="30" eb="32">
      <t>トウジョウ</t>
    </rPh>
    <rPh sb="37" eb="39">
      <t>ビミ</t>
    </rPh>
    <rPh sb="44" eb="45">
      <t>シ</t>
    </rPh>
    <rPh sb="57" eb="58">
      <t>ノ</t>
    </rPh>
    <rPh sb="73" eb="75">
      <t>ナットク</t>
    </rPh>
    <rPh sb="79" eb="81">
      <t>フマン</t>
    </rPh>
    <rPh sb="83" eb="85">
      <t>シャレ</t>
    </rPh>
    <rPh sb="86" eb="87">
      <t>ミセ</t>
    </rPh>
    <rPh sb="94" eb="95">
      <t>コダワ</t>
    </rPh>
    <rPh sb="97" eb="99">
      <t>タイセツ</t>
    </rPh>
    <rPh sb="102" eb="103">
      <t>ホ</t>
    </rPh>
    <rPh sb="106" eb="107">
      <t>オモ</t>
    </rPh>
    <rPh sb="111" eb="112">
      <t>ワタシ</t>
    </rPh>
    <phoneticPr fontId="1"/>
  </si>
  <si>
    <t xml:space="preserve">マレーシア料理=多国籍料理を実感できる料理の数々。中国、インド、ベトナム…。反面イスラムのルールを守った料理でもあり、自由さと厳格さを兼ね備えた側面を感じた。幹事河野姉は流石。マレーシア常駐者という実力を発揮して参加者をエスコート。
</t>
    <rPh sb="5" eb="7">
      <t>リョウリ</t>
    </rPh>
    <rPh sb="8" eb="11">
      <t>タコクセキ</t>
    </rPh>
    <rPh sb="11" eb="13">
      <t>リョウリ</t>
    </rPh>
    <rPh sb="14" eb="16">
      <t>ジッカン</t>
    </rPh>
    <rPh sb="19" eb="21">
      <t>リョウリ</t>
    </rPh>
    <rPh sb="22" eb="24">
      <t>カズカズ</t>
    </rPh>
    <rPh sb="25" eb="27">
      <t>チュウゴク</t>
    </rPh>
    <rPh sb="38" eb="40">
      <t>ハンメン</t>
    </rPh>
    <rPh sb="49" eb="50">
      <t>マモ</t>
    </rPh>
    <rPh sb="52" eb="54">
      <t>リョウリ</t>
    </rPh>
    <rPh sb="59" eb="61">
      <t>ジユウ</t>
    </rPh>
    <rPh sb="63" eb="65">
      <t>ゲンカク</t>
    </rPh>
    <rPh sb="67" eb="68">
      <t>カ</t>
    </rPh>
    <rPh sb="69" eb="70">
      <t>ソナ</t>
    </rPh>
    <rPh sb="72" eb="74">
      <t>ソクメン</t>
    </rPh>
    <rPh sb="75" eb="76">
      <t>カン</t>
    </rPh>
    <rPh sb="79" eb="81">
      <t>カンジ</t>
    </rPh>
    <rPh sb="81" eb="84">
      <t>コウノアネ</t>
    </rPh>
    <rPh sb="85" eb="87">
      <t>サスガ</t>
    </rPh>
    <rPh sb="93" eb="95">
      <t>ジョウチュウ</t>
    </rPh>
    <rPh sb="95" eb="96">
      <t>シャ</t>
    </rPh>
    <rPh sb="99" eb="101">
      <t>ジツリョク</t>
    </rPh>
    <rPh sb="102" eb="104">
      <t>ハッキ</t>
    </rPh>
    <rPh sb="106" eb="109">
      <t>サンカシャ</t>
    </rPh>
    <phoneticPr fontId="1"/>
  </si>
  <si>
    <t xml:space="preserve">羊、羊、羊…。予想通り、独特の臭みがあるものの、これくらいは許容範囲？ 塩ゆでしただけの豪快な肉の固まりに食らいついた時、素朴な料理に草原での食生活が彷彿とされた。馬頭琴の哀愁に満ちた調べも最高。心が洗われる想いがした。
</t>
    <rPh sb="0" eb="1">
      <t>ヒツジ</t>
    </rPh>
    <rPh sb="2" eb="3">
      <t>ヒツジ</t>
    </rPh>
    <rPh sb="4" eb="5">
      <t>ヒツジ</t>
    </rPh>
    <rPh sb="7" eb="10">
      <t>ヨソウドオ</t>
    </rPh>
    <rPh sb="12" eb="14">
      <t>ドクトク</t>
    </rPh>
    <rPh sb="15" eb="16">
      <t>クサ</t>
    </rPh>
    <rPh sb="30" eb="34">
      <t>キョヨウハンイ</t>
    </rPh>
    <rPh sb="36" eb="37">
      <t>シオ</t>
    </rPh>
    <rPh sb="44" eb="46">
      <t>ゴウカイ</t>
    </rPh>
    <rPh sb="47" eb="48">
      <t>ニク</t>
    </rPh>
    <rPh sb="49" eb="50">
      <t>カタ</t>
    </rPh>
    <rPh sb="53" eb="54">
      <t>ク</t>
    </rPh>
    <rPh sb="59" eb="60">
      <t>トキ</t>
    </rPh>
    <rPh sb="82" eb="84">
      <t>バトウ</t>
    </rPh>
    <rPh sb="84" eb="85">
      <t>コト</t>
    </rPh>
    <rPh sb="86" eb="88">
      <t>アイシュウ</t>
    </rPh>
    <rPh sb="89" eb="90">
      <t>ミ</t>
    </rPh>
    <rPh sb="92" eb="93">
      <t>シラ</t>
    </rPh>
    <rPh sb="95" eb="97">
      <t>サイコウ</t>
    </rPh>
    <rPh sb="98" eb="99">
      <t>ココロ</t>
    </rPh>
    <rPh sb="100" eb="101">
      <t>アラ</t>
    </rPh>
    <rPh sb="104" eb="105">
      <t>オモ</t>
    </rPh>
    <phoneticPr fontId="1"/>
  </si>
  <si>
    <t xml:space="preserve">個性的な料理が並ぶも、フィリピン料理とはなんぞや？と手さぐり状態。しかし、幹事の解説でなるほどと納得。ちょっと東南アジアらしからぬテイストは歴史的影響からかスペイン譲りと判明。分かれば後は店のお姉さんも巻き込んでしっかりお勉強も実施。
</t>
    <rPh sb="0" eb="3">
      <t>コセイテキ</t>
    </rPh>
    <rPh sb="4" eb="6">
      <t>リョウリ</t>
    </rPh>
    <rPh sb="7" eb="8">
      <t>ナラ</t>
    </rPh>
    <rPh sb="16" eb="18">
      <t>リョウリ</t>
    </rPh>
    <rPh sb="26" eb="27">
      <t>テ</t>
    </rPh>
    <rPh sb="30" eb="32">
      <t>ジョウタイ</t>
    </rPh>
    <rPh sb="37" eb="39">
      <t>カンジ</t>
    </rPh>
    <rPh sb="40" eb="42">
      <t>カイセツ</t>
    </rPh>
    <rPh sb="48" eb="50">
      <t>ナットク</t>
    </rPh>
    <rPh sb="55" eb="57">
      <t>トウナン</t>
    </rPh>
    <rPh sb="70" eb="73">
      <t>レキシテキ</t>
    </rPh>
    <rPh sb="73" eb="75">
      <t>エイキョウ</t>
    </rPh>
    <rPh sb="82" eb="83">
      <t>ユズ</t>
    </rPh>
    <rPh sb="85" eb="87">
      <t>ハンメイ</t>
    </rPh>
    <rPh sb="88" eb="89">
      <t>ワ</t>
    </rPh>
    <rPh sb="92" eb="93">
      <t>アト</t>
    </rPh>
    <rPh sb="94" eb="95">
      <t>ミセ</t>
    </rPh>
    <rPh sb="97" eb="98">
      <t>ネエ</t>
    </rPh>
    <rPh sb="101" eb="102">
      <t>マ</t>
    </rPh>
    <rPh sb="103" eb="104">
      <t>コ</t>
    </rPh>
    <rPh sb="111" eb="113">
      <t>ベンキョウ</t>
    </rPh>
    <rPh sb="114" eb="116">
      <t>ジッシ</t>
    </rPh>
    <phoneticPr fontId="1"/>
  </si>
  <si>
    <t xml:space="preserve">東南アジアらしい料理だったとの印象。燐国マレーシア料理に比して中華料理的色彩が強いと感じられたのは、この国の人口比の７割を中国系が占めることに関係あり？　まあ、日本風の味付けという側面も強かったかとも思うが、「らしさ」は堪能。
</t>
    <rPh sb="0" eb="2">
      <t>トウナン</t>
    </rPh>
    <rPh sb="8" eb="10">
      <t>リョウリ</t>
    </rPh>
    <rPh sb="15" eb="17">
      <t>インショウ</t>
    </rPh>
    <rPh sb="18" eb="19">
      <t>リン</t>
    </rPh>
    <rPh sb="19" eb="20">
      <t>コク</t>
    </rPh>
    <rPh sb="25" eb="27">
      <t>リョウリ</t>
    </rPh>
    <rPh sb="28" eb="29">
      <t>ヒ</t>
    </rPh>
    <rPh sb="31" eb="33">
      <t>チュウカ</t>
    </rPh>
    <rPh sb="33" eb="35">
      <t>リョウリ</t>
    </rPh>
    <rPh sb="35" eb="36">
      <t>テキ</t>
    </rPh>
    <rPh sb="36" eb="38">
      <t>シキサイ</t>
    </rPh>
    <rPh sb="39" eb="40">
      <t>ツヨ</t>
    </rPh>
    <rPh sb="42" eb="43">
      <t>カン</t>
    </rPh>
    <rPh sb="52" eb="53">
      <t>クニ</t>
    </rPh>
    <rPh sb="54" eb="57">
      <t>ジンコウヒ</t>
    </rPh>
    <rPh sb="59" eb="60">
      <t>ワ</t>
    </rPh>
    <rPh sb="61" eb="64">
      <t>チュウゴクケイ</t>
    </rPh>
    <rPh sb="65" eb="66">
      <t>シ</t>
    </rPh>
    <rPh sb="71" eb="73">
      <t>カンケイ</t>
    </rPh>
    <rPh sb="80" eb="83">
      <t>ニホンフウ</t>
    </rPh>
    <rPh sb="84" eb="86">
      <t>アジツ</t>
    </rPh>
    <rPh sb="90" eb="92">
      <t>ソクメン</t>
    </rPh>
    <rPh sb="93" eb="94">
      <t>ツヨ</t>
    </rPh>
    <rPh sb="100" eb="101">
      <t>オモ</t>
    </rPh>
    <rPh sb="110" eb="112">
      <t>タンノウ</t>
    </rPh>
    <phoneticPr fontId="1"/>
  </si>
  <si>
    <t xml:space="preserve">2ndテーマは家庭料理+お店の特注コース。国内の数ある店からの選択にしてはパワーが無いとも思われたが、日常的な韓国料理の風情は満喫できたと言える。独特の辛味の満喫もさることながら、サムゲタンに準備された秘密の配合の塩が感動的に美味。
</t>
    <rPh sb="7" eb="11">
      <t>カテイリョウリ</t>
    </rPh>
    <rPh sb="13" eb="14">
      <t>ミセ</t>
    </rPh>
    <rPh sb="15" eb="17">
      <t>トクチュウ</t>
    </rPh>
    <rPh sb="21" eb="23">
      <t>コクナイ</t>
    </rPh>
    <rPh sb="24" eb="25">
      <t>カズ</t>
    </rPh>
    <rPh sb="27" eb="28">
      <t>テン</t>
    </rPh>
    <rPh sb="31" eb="33">
      <t>センタク</t>
    </rPh>
    <rPh sb="41" eb="42">
      <t>ナ</t>
    </rPh>
    <rPh sb="45" eb="46">
      <t>オモ</t>
    </rPh>
    <rPh sb="51" eb="53">
      <t>ニチジョウ</t>
    </rPh>
    <rPh sb="53" eb="54">
      <t>テキ</t>
    </rPh>
    <rPh sb="55" eb="57">
      <t>カンコク</t>
    </rPh>
    <rPh sb="57" eb="59">
      <t>リョウリ</t>
    </rPh>
    <rPh sb="60" eb="62">
      <t>フゼイ</t>
    </rPh>
    <rPh sb="63" eb="65">
      <t>マンキツ</t>
    </rPh>
    <rPh sb="69" eb="70">
      <t>イ</t>
    </rPh>
    <rPh sb="73" eb="75">
      <t>ドクトク</t>
    </rPh>
    <rPh sb="76" eb="78">
      <t>カラミ</t>
    </rPh>
    <rPh sb="79" eb="81">
      <t>マンキツ</t>
    </rPh>
    <rPh sb="96" eb="98">
      <t>ジュンビ</t>
    </rPh>
    <rPh sb="101" eb="103">
      <t>ヒミツ</t>
    </rPh>
    <rPh sb="104" eb="106">
      <t>ハイゴウ</t>
    </rPh>
    <rPh sb="107" eb="108">
      <t>シオ</t>
    </rPh>
    <rPh sb="109" eb="112">
      <t>カンドウテキ</t>
    </rPh>
    <rPh sb="113" eb="115">
      <t>ビミ</t>
    </rPh>
    <phoneticPr fontId="1"/>
  </si>
  <si>
    <t xml:space="preserve">濃厚な味の料理が並ぶ。屋台風といった風情を感じさせる。サテやナシゴレンなどなかなか美味であったが、あまりインドネシアについての観点で盛り上がらなかったのは残念。かの有名なドリアンを食したが、思いの外食べられた？
</t>
    <rPh sb="0" eb="2">
      <t>ノウコウ</t>
    </rPh>
    <rPh sb="3" eb="4">
      <t>アジ</t>
    </rPh>
    <rPh sb="5" eb="7">
      <t>リョウリ</t>
    </rPh>
    <rPh sb="8" eb="9">
      <t>ナラ</t>
    </rPh>
    <rPh sb="11" eb="14">
      <t>ヤタイフウ</t>
    </rPh>
    <rPh sb="18" eb="20">
      <t>フゼイ</t>
    </rPh>
    <rPh sb="21" eb="22">
      <t>カン</t>
    </rPh>
    <rPh sb="41" eb="43">
      <t>ビミ</t>
    </rPh>
    <rPh sb="63" eb="65">
      <t>カンテン</t>
    </rPh>
    <rPh sb="66" eb="67">
      <t>モ</t>
    </rPh>
    <rPh sb="68" eb="69">
      <t>ア</t>
    </rPh>
    <rPh sb="77" eb="79">
      <t>ザンネン</t>
    </rPh>
    <rPh sb="82" eb="84">
      <t>ユウメイ</t>
    </rPh>
    <rPh sb="90" eb="91">
      <t>ショク</t>
    </rPh>
    <rPh sb="95" eb="96">
      <t>オモ</t>
    </rPh>
    <rPh sb="98" eb="99">
      <t>ホカ</t>
    </rPh>
    <rPh sb="99" eb="100">
      <t>タ</t>
    </rPh>
    <phoneticPr fontId="1"/>
  </si>
  <si>
    <t xml:space="preserve">幹事含めて豪州への渡航経験者が多かったせいか大盛り上がり。ワニ、カンガルー等と豪州特有の食材が並んだことも有り、食文化としての楽しみも十二分に満喫。参加メンバー各々、詰め込むのも(食べ物)、吐き出すのも(知識)、充分満喫。
</t>
    <rPh sb="0" eb="2">
      <t>カンジ</t>
    </rPh>
    <rPh sb="2" eb="3">
      <t>フク</t>
    </rPh>
    <rPh sb="5" eb="7">
      <t>ゴウシュウ</t>
    </rPh>
    <rPh sb="9" eb="11">
      <t>トコウ</t>
    </rPh>
    <rPh sb="11" eb="14">
      <t>ケイケンシャ</t>
    </rPh>
    <rPh sb="15" eb="16">
      <t>オオ</t>
    </rPh>
    <rPh sb="22" eb="24">
      <t>オオモ</t>
    </rPh>
    <rPh sb="25" eb="26">
      <t>ア</t>
    </rPh>
    <rPh sb="37" eb="38">
      <t>ナド</t>
    </rPh>
    <rPh sb="39" eb="41">
      <t>ゴウシュウ</t>
    </rPh>
    <rPh sb="41" eb="43">
      <t>トクユウ</t>
    </rPh>
    <rPh sb="44" eb="46">
      <t>ショクザイ</t>
    </rPh>
    <rPh sb="47" eb="48">
      <t>ナラ</t>
    </rPh>
    <rPh sb="53" eb="54">
      <t>ア</t>
    </rPh>
    <rPh sb="56" eb="59">
      <t>ショクブンカ</t>
    </rPh>
    <rPh sb="63" eb="64">
      <t>タノ</t>
    </rPh>
    <rPh sb="67" eb="70">
      <t>ジュウニブン</t>
    </rPh>
    <rPh sb="71" eb="73">
      <t>マンキツ</t>
    </rPh>
    <rPh sb="74" eb="76">
      <t>サンカ</t>
    </rPh>
    <rPh sb="80" eb="82">
      <t>オノオノ</t>
    </rPh>
    <rPh sb="83" eb="84">
      <t>ツ</t>
    </rPh>
    <rPh sb="85" eb="86">
      <t>コ</t>
    </rPh>
    <rPh sb="90" eb="91">
      <t>タ</t>
    </rPh>
    <rPh sb="92" eb="93">
      <t>モノ</t>
    </rPh>
    <rPh sb="95" eb="96">
      <t>ハ</t>
    </rPh>
    <rPh sb="97" eb="98">
      <t>ダ</t>
    </rPh>
    <rPh sb="102" eb="104">
      <t>チシキ</t>
    </rPh>
    <rPh sb="106" eb="108">
      <t>ジュウブン</t>
    </rPh>
    <rPh sb="108" eb="110">
      <t>マンキツ</t>
    </rPh>
    <phoneticPr fontId="1"/>
  </si>
  <si>
    <t xml:space="preserve">平壌冷麺を狙っての店選択。高麗ホテル修行の料理人によるチェンバンミョンを食す。
それ以外に北朝鮮を醸すメニューが無かったのは残念であったが、冷麺自体はそこそこ堪能できたという印象。
</t>
    <rPh sb="0" eb="2">
      <t>ピョンヤン</t>
    </rPh>
    <rPh sb="2" eb="3">
      <t>レイ</t>
    </rPh>
    <rPh sb="3" eb="4">
      <t>メン</t>
    </rPh>
    <rPh sb="5" eb="6">
      <t>ネラ</t>
    </rPh>
    <rPh sb="9" eb="12">
      <t>ミセセンタク</t>
    </rPh>
    <rPh sb="13" eb="15">
      <t>コウライ</t>
    </rPh>
    <rPh sb="18" eb="20">
      <t>シュギョウ</t>
    </rPh>
    <rPh sb="21" eb="24">
      <t>リョウリニン</t>
    </rPh>
    <rPh sb="36" eb="37">
      <t>ショク</t>
    </rPh>
    <rPh sb="42" eb="44">
      <t>イガイ</t>
    </rPh>
    <rPh sb="45" eb="48">
      <t>キタチョウセン</t>
    </rPh>
    <rPh sb="49" eb="50">
      <t>カモ</t>
    </rPh>
    <rPh sb="56" eb="57">
      <t>ナ</t>
    </rPh>
    <rPh sb="62" eb="64">
      <t>ザンネン</t>
    </rPh>
    <rPh sb="70" eb="71">
      <t>レイ</t>
    </rPh>
    <rPh sb="71" eb="72">
      <t>メン</t>
    </rPh>
    <rPh sb="72" eb="74">
      <t>ジタイ</t>
    </rPh>
    <rPh sb="79" eb="81">
      <t>タンノウ</t>
    </rPh>
    <rPh sb="87" eb="89">
      <t>インショウ</t>
    </rPh>
    <phoneticPr fontId="1"/>
  </si>
  <si>
    <t xml:space="preserve">マスターを交えてのミクロネシア談義を堪能。
スペイン料理をベースにした料理も美味。特にアッモンディガス・ココは美味しくて思わずお替り！　其の他トロピカルな料理も南国料理風情があった。
様々な食材の解説も興味深かった。
</t>
    <rPh sb="5" eb="6">
      <t>マジ</t>
    </rPh>
    <rPh sb="15" eb="17">
      <t>ダンギ</t>
    </rPh>
    <rPh sb="18" eb="20">
      <t>タンノウ</t>
    </rPh>
    <rPh sb="26" eb="28">
      <t>リョウリ</t>
    </rPh>
    <rPh sb="35" eb="37">
      <t>リョウリ</t>
    </rPh>
    <rPh sb="38" eb="40">
      <t>ビミ</t>
    </rPh>
    <rPh sb="41" eb="42">
      <t>トク</t>
    </rPh>
    <rPh sb="55" eb="57">
      <t>オイ</t>
    </rPh>
    <rPh sb="60" eb="61">
      <t>オモ</t>
    </rPh>
    <rPh sb="64" eb="65">
      <t>カワ</t>
    </rPh>
    <rPh sb="68" eb="69">
      <t>ソ</t>
    </rPh>
    <rPh sb="70" eb="71">
      <t>タ</t>
    </rPh>
    <rPh sb="77" eb="79">
      <t>リョウリ</t>
    </rPh>
    <rPh sb="80" eb="82">
      <t>ナンゴク</t>
    </rPh>
    <rPh sb="82" eb="84">
      <t>リョウリ</t>
    </rPh>
    <rPh sb="84" eb="86">
      <t>フゼイ</t>
    </rPh>
    <rPh sb="92" eb="94">
      <t>サマザマ</t>
    </rPh>
    <rPh sb="95" eb="97">
      <t>ショクザイ</t>
    </rPh>
    <rPh sb="98" eb="100">
      <t>カイセツ</t>
    </rPh>
    <rPh sb="101" eb="103">
      <t>キョウミ</t>
    </rPh>
    <rPh sb="103" eb="104">
      <t>フカ</t>
    </rPh>
    <phoneticPr fontId="1"/>
  </si>
  <si>
    <t xml:space="preserve">イギリス料理より不味いと噂されるフィンランド料理にチャレンジ。マスターの材料と料理法への拘りはなかなかのものだった。フィンランド料理の特徴を素朴さと捉えるか、味気ないと捉えるか。マスタの説明を受けて、フィンランドらしさは満喫！と言えましょう。
</t>
    <rPh sb="4" eb="6">
      <t>リョウリ</t>
    </rPh>
    <rPh sb="8" eb="10">
      <t>マズ</t>
    </rPh>
    <rPh sb="12" eb="13">
      <t>ウワサ</t>
    </rPh>
    <rPh sb="22" eb="24">
      <t>リョウリ</t>
    </rPh>
    <rPh sb="36" eb="38">
      <t>ザイリョウ</t>
    </rPh>
    <rPh sb="39" eb="42">
      <t>リョウリホウ</t>
    </rPh>
    <rPh sb="44" eb="45">
      <t>コダワ</t>
    </rPh>
    <rPh sb="64" eb="66">
      <t>リョウリ</t>
    </rPh>
    <rPh sb="67" eb="69">
      <t>トクチョウ</t>
    </rPh>
    <rPh sb="70" eb="72">
      <t>ソボク</t>
    </rPh>
    <rPh sb="74" eb="75">
      <t>トラ</t>
    </rPh>
    <rPh sb="79" eb="81">
      <t>アジケ</t>
    </rPh>
    <rPh sb="84" eb="85">
      <t>トラ</t>
    </rPh>
    <rPh sb="93" eb="95">
      <t>セツメイ</t>
    </rPh>
    <rPh sb="96" eb="97">
      <t>ウ</t>
    </rPh>
    <rPh sb="110" eb="112">
      <t>マンキツ</t>
    </rPh>
    <rPh sb="114" eb="115">
      <t>イ</t>
    </rPh>
    <phoneticPr fontId="1"/>
  </si>
  <si>
    <t xml:space="preserve">メキシコ料理にブリトーなんかない。アメリカナイズされたメキシコ料理に騙されるな！とばかりにマスターの熱意に満ちた料理を堪能。ＳＰメニューも登場してメキシコ料理のなんたるかに開眼？　トルティーヤにくるむと素朴な味わいになる不思議さは魅力的。
</t>
    <rPh sb="4" eb="6">
      <t>リョウリ</t>
    </rPh>
    <rPh sb="31" eb="33">
      <t>リョウリ</t>
    </rPh>
    <rPh sb="34" eb="35">
      <t>ダマ</t>
    </rPh>
    <rPh sb="50" eb="52">
      <t>ネツイ</t>
    </rPh>
    <rPh sb="53" eb="54">
      <t>ミ</t>
    </rPh>
    <rPh sb="56" eb="58">
      <t>リョウリ</t>
    </rPh>
    <rPh sb="59" eb="61">
      <t>タンノウ</t>
    </rPh>
    <rPh sb="69" eb="71">
      <t>トウジョウ</t>
    </rPh>
    <rPh sb="77" eb="79">
      <t>リョウリ</t>
    </rPh>
    <rPh sb="86" eb="88">
      <t>カイガン</t>
    </rPh>
    <rPh sb="101" eb="103">
      <t>ソボク</t>
    </rPh>
    <rPh sb="104" eb="105">
      <t>アジ</t>
    </rPh>
    <rPh sb="110" eb="113">
      <t>フシギ</t>
    </rPh>
    <rPh sb="115" eb="118">
      <t>ミリョクテキ</t>
    </rPh>
    <phoneticPr fontId="1"/>
  </si>
  <si>
    <t xml:space="preserve">アンデルセンに代表されるデンマーク。豚肉とジャガイモ、乳製品が食材と言われるが、今回堪能できたのは残念ながらチーズのみ。
しかし、幹事中心に小ネタを皆が用意して、情報交換できたのはせめてものデンマーク探訪だった。
</t>
    <rPh sb="7" eb="9">
      <t>ダイヒョウ</t>
    </rPh>
    <rPh sb="18" eb="20">
      <t>ブタニク</t>
    </rPh>
    <rPh sb="27" eb="30">
      <t>ニュウセイヒン</t>
    </rPh>
    <rPh sb="31" eb="33">
      <t>ショクザイ</t>
    </rPh>
    <rPh sb="34" eb="35">
      <t>イ</t>
    </rPh>
    <rPh sb="40" eb="42">
      <t>コンカイ</t>
    </rPh>
    <rPh sb="42" eb="44">
      <t>タンノウ</t>
    </rPh>
    <rPh sb="49" eb="51">
      <t>ザンネン</t>
    </rPh>
    <rPh sb="65" eb="67">
      <t>カンジ</t>
    </rPh>
    <rPh sb="67" eb="69">
      <t>チュウシン</t>
    </rPh>
    <rPh sb="70" eb="71">
      <t>チイ</t>
    </rPh>
    <rPh sb="74" eb="75">
      <t>ミナ</t>
    </rPh>
    <rPh sb="76" eb="78">
      <t>ヨウイ</t>
    </rPh>
    <rPh sb="81" eb="83">
      <t>ジョウホウ</t>
    </rPh>
    <rPh sb="83" eb="85">
      <t>コウカン</t>
    </rPh>
    <rPh sb="100" eb="102">
      <t>タンボウ</t>
    </rPh>
    <phoneticPr fontId="1"/>
  </si>
  <si>
    <t xml:space="preserve">インド料理との違いは？スパイシーな料理が並ぶ中、ストリング・ホッパーにその答えを見つけた気になったが果たして…。幹事殿の蘊蓄も冴え、久々に知識を食った幹事の会となった。とは言え、やっぱり主役はセイロンティー？
</t>
    <rPh sb="3" eb="5">
      <t>リョウリ</t>
    </rPh>
    <rPh sb="7" eb="8">
      <t>チガ</t>
    </rPh>
    <rPh sb="17" eb="19">
      <t>リョウリ</t>
    </rPh>
    <rPh sb="20" eb="21">
      <t>ナラ</t>
    </rPh>
    <rPh sb="22" eb="23">
      <t>ナカ</t>
    </rPh>
    <rPh sb="37" eb="38">
      <t>コタ</t>
    </rPh>
    <rPh sb="40" eb="41">
      <t>ミ</t>
    </rPh>
    <rPh sb="44" eb="45">
      <t>キ</t>
    </rPh>
    <rPh sb="50" eb="51">
      <t>ハ</t>
    </rPh>
    <rPh sb="56" eb="59">
      <t>カンジドノ</t>
    </rPh>
    <rPh sb="60" eb="62">
      <t>ウンチク</t>
    </rPh>
    <rPh sb="63" eb="64">
      <t>サ</t>
    </rPh>
    <rPh sb="66" eb="68">
      <t>ヒサビサ</t>
    </rPh>
    <rPh sb="69" eb="71">
      <t>チシキ</t>
    </rPh>
    <rPh sb="72" eb="73">
      <t>ク</t>
    </rPh>
    <rPh sb="75" eb="77">
      <t>カンジ</t>
    </rPh>
    <rPh sb="78" eb="79">
      <t>カイ</t>
    </rPh>
    <rPh sb="86" eb="87">
      <t>イ</t>
    </rPh>
    <rPh sb="93" eb="95">
      <t>シュヤク</t>
    </rPh>
    <phoneticPr fontId="1"/>
  </si>
  <si>
    <t xml:space="preserve">粗野なフランス料理という趣のベルギー料理。代表的食材ムール貝は、小振りながらメンバの認識を新たに。他にグリーンソースの鰻料理、生ハム、ワッフル…。頭からお尻まで独特の素材が展開され、ベルギーへ親近感が湧いた。
</t>
    <rPh sb="0" eb="2">
      <t>ソヤ</t>
    </rPh>
    <rPh sb="7" eb="9">
      <t>リョウリ</t>
    </rPh>
    <rPh sb="12" eb="13">
      <t>オモムキ</t>
    </rPh>
    <rPh sb="18" eb="20">
      <t>リョウリ</t>
    </rPh>
    <rPh sb="21" eb="23">
      <t>ダイヒョウ</t>
    </rPh>
    <rPh sb="23" eb="24">
      <t>テキ</t>
    </rPh>
    <rPh sb="24" eb="26">
      <t>ショクザイ</t>
    </rPh>
    <rPh sb="29" eb="30">
      <t>ガイ</t>
    </rPh>
    <rPh sb="32" eb="34">
      <t>コブ</t>
    </rPh>
    <rPh sb="42" eb="44">
      <t>ニンシキ</t>
    </rPh>
    <rPh sb="45" eb="46">
      <t>アラ</t>
    </rPh>
    <rPh sb="49" eb="50">
      <t>タ</t>
    </rPh>
    <rPh sb="59" eb="60">
      <t>ウナギ</t>
    </rPh>
    <rPh sb="60" eb="62">
      <t>リョウリ</t>
    </rPh>
    <rPh sb="63" eb="64">
      <t>ナマ</t>
    </rPh>
    <rPh sb="73" eb="74">
      <t>アタマ</t>
    </rPh>
    <rPh sb="77" eb="78">
      <t>シリ</t>
    </rPh>
    <rPh sb="80" eb="82">
      <t>ドクトク</t>
    </rPh>
    <rPh sb="83" eb="85">
      <t>ソザイ</t>
    </rPh>
    <rPh sb="86" eb="88">
      <t>テンカイ</t>
    </rPh>
    <rPh sb="96" eb="99">
      <t>シンキンカン</t>
    </rPh>
    <rPh sb="100" eb="101">
      <t>ワ</t>
    </rPh>
    <phoneticPr fontId="1"/>
  </si>
  <si>
    <t xml:space="preserve">タイ料理って美味しいですねぇ。トムヤムクン、ココナッツ風味、パイナップルチャーハン…、ドリアンも含めて、日本には無い味わいを持ちながら、それでも独自の美味しさを醸す料理。臨場感溢れる話題の調味料で益々味わいが増したとの感想。
</t>
    <rPh sb="2" eb="4">
      <t>リョウリ</t>
    </rPh>
    <rPh sb="6" eb="8">
      <t>オイ</t>
    </rPh>
    <rPh sb="27" eb="29">
      <t>フウミ</t>
    </rPh>
    <rPh sb="48" eb="49">
      <t>フク</t>
    </rPh>
    <rPh sb="52" eb="54">
      <t>ニホン</t>
    </rPh>
    <rPh sb="56" eb="57">
      <t>ナ</t>
    </rPh>
    <rPh sb="58" eb="59">
      <t>アジ</t>
    </rPh>
    <rPh sb="62" eb="63">
      <t>モ</t>
    </rPh>
    <rPh sb="72" eb="74">
      <t>ドクジ</t>
    </rPh>
    <rPh sb="75" eb="77">
      <t>オイ</t>
    </rPh>
    <rPh sb="80" eb="81">
      <t>カモ</t>
    </rPh>
    <rPh sb="82" eb="84">
      <t>リョウリ</t>
    </rPh>
    <rPh sb="85" eb="88">
      <t>リンジョウカン</t>
    </rPh>
    <rPh sb="88" eb="89">
      <t>アフ</t>
    </rPh>
    <rPh sb="91" eb="93">
      <t>ワダイ</t>
    </rPh>
    <rPh sb="94" eb="97">
      <t>チョウミリョウ</t>
    </rPh>
    <rPh sb="98" eb="100">
      <t>マスマス</t>
    </rPh>
    <rPh sb="100" eb="101">
      <t>アジ</t>
    </rPh>
    <rPh sb="104" eb="105">
      <t>マ</t>
    </rPh>
    <rPh sb="109" eb="111">
      <t>カンソウ</t>
    </rPh>
    <phoneticPr fontId="1"/>
  </si>
  <si>
    <t xml:space="preserve">バイキング（スモーガスボード）に準じた構成で、しかしフランス料理的フルコース体裁にて、典型的スウェーデン料理を堪能。　中でも名物料理ミートボールと「ヤンソンの誘惑」は絶品。こってりした味わいながらも家庭的な料理との印象も。
</t>
    <rPh sb="16" eb="17">
      <t>ジュン</t>
    </rPh>
    <rPh sb="19" eb="21">
      <t>コウセイ</t>
    </rPh>
    <rPh sb="30" eb="32">
      <t>リョウリ</t>
    </rPh>
    <rPh sb="32" eb="33">
      <t>テキ</t>
    </rPh>
    <rPh sb="38" eb="40">
      <t>テイサイ</t>
    </rPh>
    <rPh sb="43" eb="45">
      <t>テンケイ</t>
    </rPh>
    <rPh sb="45" eb="46">
      <t>テキ</t>
    </rPh>
    <rPh sb="52" eb="54">
      <t>リョウリ</t>
    </rPh>
    <rPh sb="55" eb="57">
      <t>タンノウ</t>
    </rPh>
    <rPh sb="59" eb="60">
      <t>ナカ</t>
    </rPh>
    <rPh sb="62" eb="64">
      <t>メイブツ</t>
    </rPh>
    <rPh sb="64" eb="66">
      <t>リョウリ</t>
    </rPh>
    <rPh sb="79" eb="81">
      <t>ユウワク</t>
    </rPh>
    <rPh sb="83" eb="85">
      <t>ゼッピン</t>
    </rPh>
    <rPh sb="92" eb="93">
      <t>アジ</t>
    </rPh>
    <rPh sb="99" eb="102">
      <t>カテイテキ</t>
    </rPh>
    <rPh sb="103" eb="105">
      <t>リョウリ</t>
    </rPh>
    <rPh sb="107" eb="109">
      <t>インショウ</t>
    </rPh>
    <phoneticPr fontId="1"/>
  </si>
  <si>
    <t xml:space="preserve">たった一杯のドリンクで－３０℃の世界に３０分。氷の部屋は寒いかと思いきや、コートのせいか気にもならずに平気でうろうろ。人が多くて落ち着けなかったが、人が減った際にはなかなか魅力的な空間が眼前に。でもスウェーデン談義は全く成されず。
</t>
    <rPh sb="3" eb="5">
      <t>イッパイ</t>
    </rPh>
    <rPh sb="16" eb="18">
      <t>セカイ</t>
    </rPh>
    <rPh sb="21" eb="22">
      <t>フン</t>
    </rPh>
    <rPh sb="23" eb="24">
      <t>コオリ</t>
    </rPh>
    <rPh sb="25" eb="27">
      <t>ヘヤ</t>
    </rPh>
    <rPh sb="28" eb="29">
      <t>サム</t>
    </rPh>
    <rPh sb="32" eb="33">
      <t>オモ</t>
    </rPh>
    <rPh sb="44" eb="45">
      <t>キ</t>
    </rPh>
    <rPh sb="51" eb="53">
      <t>ヘイキ</t>
    </rPh>
    <rPh sb="59" eb="60">
      <t>ヒト</t>
    </rPh>
    <rPh sb="61" eb="62">
      <t>オオ</t>
    </rPh>
    <rPh sb="64" eb="65">
      <t>オ</t>
    </rPh>
    <rPh sb="66" eb="67">
      <t>ツ</t>
    </rPh>
    <rPh sb="74" eb="75">
      <t>ヒト</t>
    </rPh>
    <rPh sb="76" eb="77">
      <t>ヘ</t>
    </rPh>
    <rPh sb="79" eb="80">
      <t>サイ</t>
    </rPh>
    <rPh sb="86" eb="89">
      <t>ミリョクテキ</t>
    </rPh>
    <rPh sb="90" eb="92">
      <t>クウカン</t>
    </rPh>
    <rPh sb="93" eb="95">
      <t>ガンゼン</t>
    </rPh>
    <rPh sb="105" eb="107">
      <t>ダンギ</t>
    </rPh>
    <rPh sb="108" eb="109">
      <t>マッタ</t>
    </rPh>
    <rPh sb="110" eb="111">
      <t>ナ</t>
    </rPh>
    <phoneticPr fontId="1"/>
  </si>
  <si>
    <t xml:space="preserve">チリ大使館にお勤めのエマさん宅で開催。食材やメニューに凝っていただき、チリ家庭料理を満喫。酸味が強いことと、豪快な肉料理が印象的だったが、それぞれが個性を発揮して様々な味わいを楽しんだ。楽しめた。エマさんの解説も理解を深めてくれた。
</t>
    <rPh sb="2" eb="5">
      <t>タイシカン</t>
    </rPh>
    <rPh sb="7" eb="8">
      <t>ツト</t>
    </rPh>
    <rPh sb="14" eb="15">
      <t>タク</t>
    </rPh>
    <rPh sb="16" eb="18">
      <t>カイサイ</t>
    </rPh>
    <rPh sb="19" eb="21">
      <t>ショクザイ</t>
    </rPh>
    <rPh sb="27" eb="28">
      <t>コ</t>
    </rPh>
    <rPh sb="37" eb="41">
      <t>カテイリョウリ</t>
    </rPh>
    <rPh sb="42" eb="44">
      <t>マンキツ</t>
    </rPh>
    <rPh sb="45" eb="47">
      <t>サンミ</t>
    </rPh>
    <rPh sb="48" eb="49">
      <t>ツヨ</t>
    </rPh>
    <rPh sb="54" eb="56">
      <t>ゴウカイ</t>
    </rPh>
    <rPh sb="57" eb="58">
      <t>ニク</t>
    </rPh>
    <rPh sb="58" eb="60">
      <t>リョウリ</t>
    </rPh>
    <rPh sb="61" eb="63">
      <t>インショウ</t>
    </rPh>
    <rPh sb="63" eb="64">
      <t>テキ</t>
    </rPh>
    <rPh sb="74" eb="76">
      <t>コセイ</t>
    </rPh>
    <rPh sb="77" eb="79">
      <t>ハッキ</t>
    </rPh>
    <rPh sb="81" eb="83">
      <t>サマザマ</t>
    </rPh>
    <rPh sb="84" eb="85">
      <t>アジ</t>
    </rPh>
    <rPh sb="88" eb="89">
      <t>タノ</t>
    </rPh>
    <rPh sb="93" eb="94">
      <t>タノ</t>
    </rPh>
    <rPh sb="103" eb="105">
      <t>カイセツ</t>
    </rPh>
    <rPh sb="106" eb="108">
      <t>リカイ</t>
    </rPh>
    <rPh sb="109" eb="110">
      <t>フカ</t>
    </rPh>
    <phoneticPr fontId="1"/>
  </si>
  <si>
    <t xml:space="preserve">まさにトナカイとノルウェーサーモンの回。羊系の臭みがあるトナカイと、脂肪分たっぷりのサーモンを食しながら北欧の空気を吸った気分に。店は上品かつ親近感ある風情。スウェーデン料理の店でもあるのでそちらへのチャレンジも面白そう。
</t>
    <rPh sb="18" eb="19">
      <t>カイ</t>
    </rPh>
    <rPh sb="20" eb="21">
      <t>ヒツジ</t>
    </rPh>
    <rPh sb="21" eb="22">
      <t>ケイ</t>
    </rPh>
    <rPh sb="23" eb="24">
      <t>クサ</t>
    </rPh>
    <rPh sb="34" eb="37">
      <t>シボウブン</t>
    </rPh>
    <rPh sb="47" eb="48">
      <t>ショク</t>
    </rPh>
    <rPh sb="52" eb="54">
      <t>ホクオウ</t>
    </rPh>
    <rPh sb="55" eb="57">
      <t>クウキ</t>
    </rPh>
    <rPh sb="58" eb="59">
      <t>ス</t>
    </rPh>
    <rPh sb="61" eb="63">
      <t>キブン</t>
    </rPh>
    <rPh sb="65" eb="66">
      <t>ミセ</t>
    </rPh>
    <rPh sb="67" eb="69">
      <t>ジョウヒン</t>
    </rPh>
    <rPh sb="71" eb="74">
      <t>シンキンカン</t>
    </rPh>
    <rPh sb="76" eb="78">
      <t>フゼイ</t>
    </rPh>
    <rPh sb="85" eb="87">
      <t>リョウリ</t>
    </rPh>
    <rPh sb="88" eb="89">
      <t>ミセ</t>
    </rPh>
    <rPh sb="106" eb="108">
      <t>オモシロ</t>
    </rPh>
    <phoneticPr fontId="1"/>
  </si>
  <si>
    <t xml:space="preserve">兵庫県宝塚で開催。幹事殿企画にて観光およびＪＧＴも並催。料理は定番ﾌｨｯｼｭ&amp;ﾁｯﾌﾟｽ他雰囲気充分。中でもラム肉の蜂蜜焼きは一品！ゲスト二名含め蘊蓄も充実。来店中のＮＺ人が我等に関心を持ち自家製クッキーをおすそ分け。感激！大成功！
</t>
    <rPh sb="0" eb="3">
      <t>ヒョウゴケン</t>
    </rPh>
    <rPh sb="3" eb="5">
      <t>タカラヅカ</t>
    </rPh>
    <rPh sb="6" eb="8">
      <t>カイサイ</t>
    </rPh>
    <rPh sb="9" eb="11">
      <t>カンジ</t>
    </rPh>
    <rPh sb="11" eb="12">
      <t>ドノ</t>
    </rPh>
    <rPh sb="12" eb="14">
      <t>キカク</t>
    </rPh>
    <rPh sb="16" eb="18">
      <t>カンコウ</t>
    </rPh>
    <rPh sb="25" eb="26">
      <t>ナミ</t>
    </rPh>
    <rPh sb="26" eb="27">
      <t>モヨオ</t>
    </rPh>
    <rPh sb="28" eb="30">
      <t>リョウリ</t>
    </rPh>
    <rPh sb="31" eb="33">
      <t>テイバン</t>
    </rPh>
    <rPh sb="44" eb="45">
      <t>ホカ</t>
    </rPh>
    <rPh sb="45" eb="48">
      <t>フンイキ</t>
    </rPh>
    <rPh sb="48" eb="50">
      <t>ジュウブン</t>
    </rPh>
    <rPh sb="51" eb="52">
      <t>ナカ</t>
    </rPh>
    <rPh sb="56" eb="57">
      <t>ニク</t>
    </rPh>
    <rPh sb="58" eb="60">
      <t>ハチミツ</t>
    </rPh>
    <rPh sb="60" eb="61">
      <t>ヤ</t>
    </rPh>
    <rPh sb="63" eb="65">
      <t>イッピン</t>
    </rPh>
    <rPh sb="69" eb="71">
      <t>ニメイ</t>
    </rPh>
    <rPh sb="71" eb="72">
      <t>フク</t>
    </rPh>
    <rPh sb="73" eb="75">
      <t>ウンチク</t>
    </rPh>
    <rPh sb="76" eb="78">
      <t>ジュウジツ</t>
    </rPh>
    <rPh sb="79" eb="81">
      <t>ライテン</t>
    </rPh>
    <rPh sb="81" eb="82">
      <t>チュウ</t>
    </rPh>
    <rPh sb="85" eb="86">
      <t>ジン</t>
    </rPh>
    <rPh sb="87" eb="89">
      <t>ワレラ</t>
    </rPh>
    <rPh sb="90" eb="92">
      <t>カンシン</t>
    </rPh>
    <rPh sb="93" eb="94">
      <t>モ</t>
    </rPh>
    <rPh sb="95" eb="98">
      <t>ジカセイ</t>
    </rPh>
    <rPh sb="106" eb="107">
      <t>ワ</t>
    </rPh>
    <rPh sb="109" eb="111">
      <t>カンゲキ</t>
    </rPh>
    <rPh sb="112" eb="115">
      <t>ダイセイコウ</t>
    </rPh>
    <phoneticPr fontId="1"/>
  </si>
  <si>
    <t xml:space="preserve">唐辛子が独特の辛さを醸した料理。ドリンクに手が伸びがちだった人もいたが、概して日本人向けになっていたとの印象。ブータン料理としてのメニューが少なく、同じものを二周半頼むという不思議な現象を醸した。ねこまんま的素朴な美味しさを感じた。
</t>
    <rPh sb="0" eb="3">
      <t>トウガラシ</t>
    </rPh>
    <rPh sb="4" eb="6">
      <t>ドクトク</t>
    </rPh>
    <rPh sb="7" eb="8">
      <t>カラ</t>
    </rPh>
    <rPh sb="10" eb="11">
      <t>カモ</t>
    </rPh>
    <rPh sb="13" eb="15">
      <t>リョウリ</t>
    </rPh>
    <rPh sb="112" eb="113">
      <t>カン</t>
    </rPh>
    <phoneticPr fontId="1"/>
  </si>
  <si>
    <t xml:space="preserve">食事をしているとアフガン人が集まってきて何やら現地にいる？雰囲気。料理がまた美味しい。肉の風味、しっかりとした味付け、場末の定食屋の趣なのに「こういう店って意外に美味しいんだよね」の典型。女将さんの男女格差に対する熱弁も一聴だった。
</t>
    <rPh sb="0" eb="2">
      <t>ショクジ</t>
    </rPh>
    <rPh sb="12" eb="13">
      <t>ジン</t>
    </rPh>
    <rPh sb="14" eb="15">
      <t>アツ</t>
    </rPh>
    <rPh sb="20" eb="21">
      <t>ナニ</t>
    </rPh>
    <rPh sb="23" eb="25">
      <t>ゲンチ</t>
    </rPh>
    <rPh sb="29" eb="32">
      <t>フンイキ</t>
    </rPh>
    <rPh sb="33" eb="35">
      <t>リョウリ</t>
    </rPh>
    <rPh sb="38" eb="40">
      <t>オイ</t>
    </rPh>
    <rPh sb="43" eb="44">
      <t>ニク</t>
    </rPh>
    <rPh sb="45" eb="47">
      <t>フウミ</t>
    </rPh>
    <rPh sb="55" eb="57">
      <t>アジツ</t>
    </rPh>
    <rPh sb="59" eb="61">
      <t>バスエ</t>
    </rPh>
    <rPh sb="62" eb="65">
      <t>テイショクヤ</t>
    </rPh>
    <rPh sb="66" eb="67">
      <t>オモムキ</t>
    </rPh>
    <rPh sb="75" eb="76">
      <t>ミセ</t>
    </rPh>
    <rPh sb="78" eb="80">
      <t>イガイ</t>
    </rPh>
    <rPh sb="81" eb="83">
      <t>オイ</t>
    </rPh>
    <rPh sb="91" eb="93">
      <t>テンケイ</t>
    </rPh>
    <rPh sb="94" eb="96">
      <t>オカミ</t>
    </rPh>
    <rPh sb="99" eb="101">
      <t>ダンジョ</t>
    </rPh>
    <rPh sb="101" eb="103">
      <t>カクサ</t>
    </rPh>
    <rPh sb="104" eb="105">
      <t>タイ</t>
    </rPh>
    <rPh sb="107" eb="109">
      <t>ネツベン</t>
    </rPh>
    <phoneticPr fontId="1"/>
  </si>
  <si>
    <t xml:space="preserve">羊、鳥、魚、野菜とあらゆるカリーを堪能。インドとの違いを感じながら…とは行かなかったが、それぞれは美味しく食せた。こじんまりとした店の風情は、老舗の匂いを窺わせた。
一旦インド料理店へ化けた後閉店へ。
</t>
    <rPh sb="0" eb="1">
      <t>ヒツジ</t>
    </rPh>
    <rPh sb="2" eb="3">
      <t>トリ</t>
    </rPh>
    <rPh sb="4" eb="5">
      <t>サカナ</t>
    </rPh>
    <rPh sb="6" eb="8">
      <t>ヤサイ</t>
    </rPh>
    <rPh sb="17" eb="19">
      <t>タンノウ</t>
    </rPh>
    <rPh sb="25" eb="26">
      <t>チガ</t>
    </rPh>
    <rPh sb="28" eb="29">
      <t>カン</t>
    </rPh>
    <rPh sb="36" eb="37">
      <t>イ</t>
    </rPh>
    <rPh sb="49" eb="51">
      <t>オイ</t>
    </rPh>
    <rPh sb="53" eb="54">
      <t>ショク</t>
    </rPh>
    <rPh sb="65" eb="66">
      <t>ミセ</t>
    </rPh>
    <rPh sb="67" eb="69">
      <t>フゼイ</t>
    </rPh>
    <rPh sb="71" eb="73">
      <t>ロウホ</t>
    </rPh>
    <rPh sb="74" eb="75">
      <t>ニオ</t>
    </rPh>
    <rPh sb="77" eb="78">
      <t>ウカガ</t>
    </rPh>
    <rPh sb="83" eb="85">
      <t>イッタン</t>
    </rPh>
    <rPh sb="88" eb="90">
      <t>リョウリ</t>
    </rPh>
    <rPh sb="90" eb="91">
      <t>テン</t>
    </rPh>
    <rPh sb="92" eb="93">
      <t>バ</t>
    </rPh>
    <rPh sb="95" eb="96">
      <t>ノチ</t>
    </rPh>
    <rPh sb="96" eb="98">
      <t>ヘイテン</t>
    </rPh>
    <phoneticPr fontId="1"/>
  </si>
  <si>
    <t xml:space="preserve">世界四大料理のひとつと謳われるレバノン料理。小さな国土の中にこの食文化が根付いている様に感動。店の雰囲気も相まって、お国柄とは相違する宮廷料理を堪能している気分になった。前菜からの満足とテーブルトークも久しぶりに充実。
</t>
    <rPh sb="0" eb="2">
      <t>セカイ</t>
    </rPh>
    <rPh sb="2" eb="4">
      <t>ヨンダイ</t>
    </rPh>
    <rPh sb="4" eb="6">
      <t>リョウリ</t>
    </rPh>
    <rPh sb="11" eb="12">
      <t>ウタ</t>
    </rPh>
    <rPh sb="19" eb="21">
      <t>リョウリ</t>
    </rPh>
    <rPh sb="22" eb="23">
      <t>チイ</t>
    </rPh>
    <rPh sb="25" eb="27">
      <t>コクド</t>
    </rPh>
    <rPh sb="28" eb="29">
      <t>ナカ</t>
    </rPh>
    <rPh sb="32" eb="35">
      <t>ショクブンカ</t>
    </rPh>
    <rPh sb="36" eb="38">
      <t>ネヅ</t>
    </rPh>
    <rPh sb="42" eb="43">
      <t>サマ</t>
    </rPh>
    <rPh sb="44" eb="46">
      <t>カンドウ</t>
    </rPh>
    <rPh sb="47" eb="48">
      <t>ミセ</t>
    </rPh>
    <rPh sb="49" eb="52">
      <t>フンイキ</t>
    </rPh>
    <rPh sb="53" eb="54">
      <t>アイ</t>
    </rPh>
    <rPh sb="59" eb="61">
      <t>クニガラ</t>
    </rPh>
    <rPh sb="63" eb="65">
      <t>ソウイ</t>
    </rPh>
    <rPh sb="67" eb="69">
      <t>キュウテイ</t>
    </rPh>
    <rPh sb="69" eb="71">
      <t>リョウリ</t>
    </rPh>
    <rPh sb="72" eb="74">
      <t>タンノウ</t>
    </rPh>
    <rPh sb="78" eb="80">
      <t>キブン</t>
    </rPh>
    <rPh sb="85" eb="87">
      <t>ゼンサイ</t>
    </rPh>
    <rPh sb="90" eb="92">
      <t>マンゾク</t>
    </rPh>
    <rPh sb="101" eb="102">
      <t>ヒサ</t>
    </rPh>
    <rPh sb="106" eb="108">
      <t>ジュウジツ</t>
    </rPh>
    <phoneticPr fontId="1"/>
  </si>
  <si>
    <t xml:space="preserve">なんとウズベキスタン料理は一品。仕方ないのでテーブルトークで挽回しようとするも、店長の客いじり接客で集中する間もなし。
ベリーダンス、水タバコが経験できたの一興であった。
</t>
    <rPh sb="10" eb="12">
      <t>リョウリ</t>
    </rPh>
    <rPh sb="13" eb="15">
      <t>イッピン</t>
    </rPh>
    <rPh sb="16" eb="18">
      <t>シカタ</t>
    </rPh>
    <rPh sb="30" eb="32">
      <t>バンカイ</t>
    </rPh>
    <rPh sb="40" eb="42">
      <t>テンチョウ</t>
    </rPh>
    <rPh sb="43" eb="44">
      <t>キャク</t>
    </rPh>
    <rPh sb="47" eb="49">
      <t>セッキャク</t>
    </rPh>
    <rPh sb="50" eb="52">
      <t>シュウチュウ</t>
    </rPh>
    <rPh sb="54" eb="55">
      <t>マ</t>
    </rPh>
    <rPh sb="67" eb="68">
      <t>ミズ</t>
    </rPh>
    <rPh sb="72" eb="74">
      <t>ケイケン</t>
    </rPh>
    <rPh sb="78" eb="80">
      <t>イッキョウ</t>
    </rPh>
    <phoneticPr fontId="1"/>
  </si>
  <si>
    <t xml:space="preserve">カメルーン人の気さくな女将が、次々とお勧めメニューを紹介してくれた。どれもカメルーン家庭料理として臨場感ある味わい。でも、反面、本場ではもっとスパイシーな辛い料理を食すとのこと。店内の工芸品もアフリカをイメージさせて一興だった。
</t>
    <rPh sb="7" eb="8">
      <t>キ</t>
    </rPh>
    <rPh sb="11" eb="13">
      <t>オカミ</t>
    </rPh>
    <rPh sb="15" eb="17">
      <t>ツギツギ</t>
    </rPh>
    <rPh sb="19" eb="20">
      <t>スス</t>
    </rPh>
    <rPh sb="26" eb="28">
      <t>ショウカイ</t>
    </rPh>
    <rPh sb="42" eb="44">
      <t>カテイ</t>
    </rPh>
    <rPh sb="44" eb="46">
      <t>リョウリ</t>
    </rPh>
    <rPh sb="49" eb="52">
      <t>リンジョウカン</t>
    </rPh>
    <rPh sb="54" eb="55">
      <t>アジ</t>
    </rPh>
    <rPh sb="61" eb="63">
      <t>ハンメン</t>
    </rPh>
    <rPh sb="64" eb="66">
      <t>ホンバ</t>
    </rPh>
    <rPh sb="77" eb="78">
      <t>カラ</t>
    </rPh>
    <rPh sb="79" eb="81">
      <t>リョウリ</t>
    </rPh>
    <rPh sb="82" eb="83">
      <t>ショク</t>
    </rPh>
    <rPh sb="89" eb="91">
      <t>テンナイ</t>
    </rPh>
    <rPh sb="92" eb="95">
      <t>コウゲイヒン</t>
    </rPh>
    <rPh sb="108" eb="110">
      <t>イッキョウ</t>
    </rPh>
    <phoneticPr fontId="1"/>
  </si>
  <si>
    <t xml:space="preserve">一般イベントを会場にしての開催。２品とは言え、スーダンの特色をもった料理が登場。開催案内で記したメニューでもあり、母国の料理を彷彿とさせた。スーダンのご友人の蘊蓄が聞けなかったのが残念だったが後日の二次会に期待。
</t>
    <rPh sb="0" eb="2">
      <t>イッパン</t>
    </rPh>
    <rPh sb="7" eb="9">
      <t>カイジョウ</t>
    </rPh>
    <rPh sb="13" eb="15">
      <t>カイサイ</t>
    </rPh>
    <rPh sb="17" eb="18">
      <t>ヒン</t>
    </rPh>
    <rPh sb="20" eb="21">
      <t>イ</t>
    </rPh>
    <rPh sb="28" eb="30">
      <t>トクショク</t>
    </rPh>
    <rPh sb="34" eb="36">
      <t>リョウリ</t>
    </rPh>
    <rPh sb="37" eb="39">
      <t>トウジョウ</t>
    </rPh>
    <rPh sb="40" eb="42">
      <t>カイサイ</t>
    </rPh>
    <rPh sb="42" eb="44">
      <t>アンナイ</t>
    </rPh>
    <rPh sb="45" eb="46">
      <t>シル</t>
    </rPh>
    <rPh sb="57" eb="59">
      <t>ボコク</t>
    </rPh>
    <rPh sb="60" eb="62">
      <t>リョウリ</t>
    </rPh>
    <rPh sb="63" eb="65">
      <t>ホウフツ</t>
    </rPh>
    <rPh sb="76" eb="78">
      <t>ユウジン</t>
    </rPh>
    <rPh sb="79" eb="81">
      <t>ウンチク</t>
    </rPh>
    <rPh sb="82" eb="83">
      <t>キ</t>
    </rPh>
    <rPh sb="90" eb="92">
      <t>ザンネン</t>
    </rPh>
    <rPh sb="96" eb="98">
      <t>ゴジツ</t>
    </rPh>
    <rPh sb="99" eb="101">
      <t>ニジ</t>
    </rPh>
    <rPh sb="101" eb="102">
      <t>カイ</t>
    </rPh>
    <rPh sb="103" eb="105">
      <t>キタイ</t>
    </rPh>
    <phoneticPr fontId="1"/>
  </si>
  <si>
    <t xml:space="preserve">久々の５桁会費。しかし、料理は値段に見合った美味しさを醸していたと思料。パエージャ、オムレツなどの雰囲気もそんじょそこらとの違いも感じた。
蘊蓄も久々に熱っぽくなり、頭、舌ともスペインを堪能できた。
</t>
    <rPh sb="0" eb="2">
      <t>ヒサビサ</t>
    </rPh>
    <rPh sb="4" eb="5">
      <t>ケタ</t>
    </rPh>
    <rPh sb="5" eb="7">
      <t>カイヒ</t>
    </rPh>
    <rPh sb="12" eb="14">
      <t>リョウリ</t>
    </rPh>
    <rPh sb="15" eb="17">
      <t>ネダン</t>
    </rPh>
    <rPh sb="18" eb="20">
      <t>ミア</t>
    </rPh>
    <rPh sb="22" eb="24">
      <t>オイ</t>
    </rPh>
    <rPh sb="27" eb="28">
      <t>カモ</t>
    </rPh>
    <rPh sb="33" eb="35">
      <t>シリョウ</t>
    </rPh>
    <rPh sb="49" eb="52">
      <t>フンイキ</t>
    </rPh>
    <rPh sb="62" eb="63">
      <t>チガ</t>
    </rPh>
    <rPh sb="65" eb="66">
      <t>カン</t>
    </rPh>
    <rPh sb="70" eb="72">
      <t>ウンチク</t>
    </rPh>
    <rPh sb="73" eb="75">
      <t>ヒサビサ</t>
    </rPh>
    <rPh sb="76" eb="77">
      <t>ネツ</t>
    </rPh>
    <rPh sb="83" eb="84">
      <t>アタマ</t>
    </rPh>
    <rPh sb="85" eb="86">
      <t>シタ</t>
    </rPh>
    <rPh sb="93" eb="95">
      <t>タンノウ</t>
    </rPh>
    <phoneticPr fontId="1"/>
  </si>
  <si>
    <t xml:space="preserve">初の二カ国共同開催。両国ともネタは限定され、日本と関連が薄い印象が確認された。
料理は、ペルシャ料理ベースで美味だったが、店員曰くの微妙な地域色は堪能できたようなできなかったような。前哨戦の京都食べ歩きが影響？
</t>
    <rPh sb="0" eb="1">
      <t>ハツ</t>
    </rPh>
    <rPh sb="2" eb="3">
      <t>ニ</t>
    </rPh>
    <rPh sb="4" eb="5">
      <t>コク</t>
    </rPh>
    <rPh sb="5" eb="7">
      <t>キョウドウ</t>
    </rPh>
    <rPh sb="7" eb="9">
      <t>カイサイ</t>
    </rPh>
    <rPh sb="10" eb="12">
      <t>リョウコク</t>
    </rPh>
    <rPh sb="17" eb="19">
      <t>ゲンテイ</t>
    </rPh>
    <rPh sb="22" eb="24">
      <t>ニホン</t>
    </rPh>
    <rPh sb="25" eb="27">
      <t>カンレン</t>
    </rPh>
    <rPh sb="28" eb="29">
      <t>ウス</t>
    </rPh>
    <rPh sb="30" eb="32">
      <t>インショウ</t>
    </rPh>
    <rPh sb="33" eb="35">
      <t>カクニン</t>
    </rPh>
    <rPh sb="40" eb="42">
      <t>リョウリ</t>
    </rPh>
    <rPh sb="48" eb="50">
      <t>リョウリ</t>
    </rPh>
    <rPh sb="54" eb="56">
      <t>ビミ</t>
    </rPh>
    <rPh sb="61" eb="63">
      <t>テンイン</t>
    </rPh>
    <rPh sb="63" eb="64">
      <t>イワ</t>
    </rPh>
    <rPh sb="66" eb="68">
      <t>ビミョウ</t>
    </rPh>
    <rPh sb="69" eb="72">
      <t>チイキショク</t>
    </rPh>
    <rPh sb="73" eb="75">
      <t>タンノウ</t>
    </rPh>
    <rPh sb="91" eb="93">
      <t>ゼンショウ</t>
    </rPh>
    <rPh sb="93" eb="94">
      <t>セン</t>
    </rPh>
    <rPh sb="95" eb="97">
      <t>キョウト</t>
    </rPh>
    <rPh sb="97" eb="98">
      <t>タ</t>
    </rPh>
    <rPh sb="99" eb="100">
      <t>アル</t>
    </rPh>
    <rPh sb="102" eb="104">
      <t>エイキョウ</t>
    </rPh>
    <phoneticPr fontId="1"/>
  </si>
  <si>
    <t xml:space="preserve">世界三大料理の一角をなすトルコ料理を探訪。文化の融合地らしく、近隣諸国の類似メニューが並び、こういうところが三大料理たる所以とも理解。割りとこってりした料理が多く食べ応えがあったが、それぞれ個性的な味わいもあり楽しめる料理であった。
</t>
    <rPh sb="0" eb="2">
      <t>セカイ</t>
    </rPh>
    <rPh sb="2" eb="4">
      <t>サンダイ</t>
    </rPh>
    <rPh sb="4" eb="6">
      <t>リョウリ</t>
    </rPh>
    <rPh sb="7" eb="9">
      <t>イッカク</t>
    </rPh>
    <rPh sb="15" eb="17">
      <t>リョウリ</t>
    </rPh>
    <rPh sb="18" eb="20">
      <t>タンボウ</t>
    </rPh>
    <rPh sb="21" eb="23">
      <t>ブンカ</t>
    </rPh>
    <rPh sb="24" eb="26">
      <t>ユウゴウ</t>
    </rPh>
    <rPh sb="26" eb="27">
      <t>チ</t>
    </rPh>
    <rPh sb="31" eb="33">
      <t>キンリン</t>
    </rPh>
    <rPh sb="33" eb="35">
      <t>ショコク</t>
    </rPh>
    <rPh sb="36" eb="38">
      <t>ルイジ</t>
    </rPh>
    <rPh sb="43" eb="44">
      <t>ナラ</t>
    </rPh>
    <rPh sb="54" eb="56">
      <t>サンダイ</t>
    </rPh>
    <rPh sb="56" eb="58">
      <t>リョウリ</t>
    </rPh>
    <rPh sb="60" eb="62">
      <t>ユエン</t>
    </rPh>
    <rPh sb="64" eb="66">
      <t>リカイ</t>
    </rPh>
    <rPh sb="67" eb="68">
      <t>ワ</t>
    </rPh>
    <rPh sb="76" eb="78">
      <t>リョウリ</t>
    </rPh>
    <rPh sb="79" eb="80">
      <t>オオ</t>
    </rPh>
    <rPh sb="81" eb="82">
      <t>タ</t>
    </rPh>
    <rPh sb="83" eb="84">
      <t>ゴタ</t>
    </rPh>
    <rPh sb="95" eb="98">
      <t>コセイテキ</t>
    </rPh>
    <rPh sb="99" eb="100">
      <t>アジ</t>
    </rPh>
    <rPh sb="105" eb="106">
      <t>タノ</t>
    </rPh>
    <rPh sb="109" eb="111">
      <t>リョウリ</t>
    </rPh>
    <phoneticPr fontId="1"/>
  </si>
  <si>
    <t xml:space="preserve">ジャークミートの粗野感を楽しめるだろうことを期待して来店。思いの外念入りに調味料が仕込まれ、想像以上の味わいが印象的。しかし、それ以上の感動は、スリリングな果物アキーを食せたこと。形容しがたい舌触りに、気分は最早ジャマイカン。
</t>
    <rPh sb="8" eb="10">
      <t>ソヤ</t>
    </rPh>
    <rPh sb="10" eb="11">
      <t>カン</t>
    </rPh>
    <rPh sb="12" eb="13">
      <t>タノ</t>
    </rPh>
    <rPh sb="22" eb="24">
      <t>キタイ</t>
    </rPh>
    <rPh sb="26" eb="28">
      <t>ライテン</t>
    </rPh>
    <rPh sb="29" eb="30">
      <t>オモ</t>
    </rPh>
    <rPh sb="32" eb="33">
      <t>ホカ</t>
    </rPh>
    <rPh sb="33" eb="35">
      <t>ネンイ</t>
    </rPh>
    <rPh sb="37" eb="40">
      <t>チョウミリョウ</t>
    </rPh>
    <rPh sb="41" eb="43">
      <t>シコ</t>
    </rPh>
    <rPh sb="46" eb="48">
      <t>ソウゾウ</t>
    </rPh>
    <rPh sb="48" eb="50">
      <t>イジョウ</t>
    </rPh>
    <rPh sb="51" eb="52">
      <t>アジ</t>
    </rPh>
    <rPh sb="55" eb="58">
      <t>インショウテキ</t>
    </rPh>
    <rPh sb="65" eb="67">
      <t>イジョウ</t>
    </rPh>
    <rPh sb="68" eb="70">
      <t>カンドウ</t>
    </rPh>
    <rPh sb="78" eb="80">
      <t>クダモノ</t>
    </rPh>
    <rPh sb="84" eb="85">
      <t>ショク</t>
    </rPh>
    <rPh sb="90" eb="92">
      <t>ケイヨウ</t>
    </rPh>
    <rPh sb="96" eb="97">
      <t>シタ</t>
    </rPh>
    <rPh sb="97" eb="98">
      <t>ザワ</t>
    </rPh>
    <rPh sb="101" eb="103">
      <t>キブン</t>
    </rPh>
    <rPh sb="104" eb="106">
      <t>モハヤ</t>
    </rPh>
    <phoneticPr fontId="1"/>
  </si>
  <si>
    <t xml:space="preserve">久々の二桁メンバによる催行。結果メインディッシュを全て注文。ピラミッドとハトとモロヘイヤ…。そんなキーワードを中心に、中東とアフリカの狭間を感じる食材と風味を上品に食したとの印象。シチュー系が多かったが、どれも個性的で美味だった。
</t>
    <rPh sb="0" eb="2">
      <t>ヒサビサ</t>
    </rPh>
    <rPh sb="3" eb="5">
      <t>フタケタ</t>
    </rPh>
    <rPh sb="11" eb="13">
      <t>サイコウ</t>
    </rPh>
    <rPh sb="14" eb="16">
      <t>ケッカ</t>
    </rPh>
    <rPh sb="25" eb="26">
      <t>スベ</t>
    </rPh>
    <rPh sb="27" eb="29">
      <t>チュウモン</t>
    </rPh>
    <rPh sb="55" eb="57">
      <t>チュウシン</t>
    </rPh>
    <rPh sb="59" eb="61">
      <t>チュウトウ</t>
    </rPh>
    <rPh sb="67" eb="69">
      <t>ハザマ</t>
    </rPh>
    <rPh sb="70" eb="71">
      <t>カン</t>
    </rPh>
    <rPh sb="73" eb="75">
      <t>ショクザイ</t>
    </rPh>
    <rPh sb="76" eb="78">
      <t>フウミ</t>
    </rPh>
    <rPh sb="79" eb="81">
      <t>ジョウヒン</t>
    </rPh>
    <rPh sb="82" eb="83">
      <t>ショク</t>
    </rPh>
    <rPh sb="87" eb="89">
      <t>インショウ</t>
    </rPh>
    <rPh sb="94" eb="95">
      <t>ケイ</t>
    </rPh>
    <rPh sb="96" eb="97">
      <t>オオ</t>
    </rPh>
    <rPh sb="105" eb="108">
      <t>コセイテキ</t>
    </rPh>
    <rPh sb="109" eb="111">
      <t>ビミ</t>
    </rPh>
    <phoneticPr fontId="1"/>
  </si>
  <si>
    <t xml:space="preserve">スペイン系の味わいを想像していたものの、ピリカラ系の料理が多く、メキシコ料理を彷彿させた。インカ帝国がスペインに滅ぼされたにも関わらず、その文化が流入しづらい背景についても言及があり、テーブルトークも充実。アンティクーチョが特徴的だった。
</t>
    <rPh sb="4" eb="5">
      <t>ケイ</t>
    </rPh>
    <rPh sb="6" eb="7">
      <t>アジ</t>
    </rPh>
    <rPh sb="10" eb="12">
      <t>ソウゾウ</t>
    </rPh>
    <rPh sb="24" eb="25">
      <t>ケイ</t>
    </rPh>
    <rPh sb="26" eb="28">
      <t>リョウリ</t>
    </rPh>
    <rPh sb="29" eb="30">
      <t>オオ</t>
    </rPh>
    <rPh sb="36" eb="38">
      <t>リョウリ</t>
    </rPh>
    <rPh sb="39" eb="41">
      <t>ホウフツ</t>
    </rPh>
    <rPh sb="48" eb="50">
      <t>テイコク</t>
    </rPh>
    <rPh sb="56" eb="57">
      <t>ホロ</t>
    </rPh>
    <rPh sb="63" eb="64">
      <t>カカ</t>
    </rPh>
    <rPh sb="70" eb="72">
      <t>ブンカ</t>
    </rPh>
    <rPh sb="73" eb="75">
      <t>リュウニュウ</t>
    </rPh>
    <rPh sb="79" eb="81">
      <t>ハイケイ</t>
    </rPh>
    <rPh sb="86" eb="88">
      <t>ゲンキュウ</t>
    </rPh>
    <rPh sb="100" eb="102">
      <t>ジュウジツ</t>
    </rPh>
    <rPh sb="112" eb="115">
      <t>トクチョウテキ</t>
    </rPh>
    <phoneticPr fontId="1"/>
  </si>
  <si>
    <t xml:space="preserve">ムサカ、ドルマダキア、タコ料理など独特の料理を堪能。個性的な風味と濃厚な味わいは他の欧州料理と比して一風変わったものとの印象。古代ギリシャ文明時代からかなりの料理通だった民族との紹介もあり、連綿と続いてきた歴史を感じる側面もあった？
</t>
    <rPh sb="13" eb="15">
      <t>リョウリ</t>
    </rPh>
    <rPh sb="17" eb="19">
      <t>ドクトク</t>
    </rPh>
    <rPh sb="20" eb="22">
      <t>リョウリ</t>
    </rPh>
    <rPh sb="23" eb="25">
      <t>タンノウ</t>
    </rPh>
    <rPh sb="26" eb="29">
      <t>コセイテキ</t>
    </rPh>
    <rPh sb="30" eb="32">
      <t>フウミ</t>
    </rPh>
    <rPh sb="33" eb="35">
      <t>ノウコウ</t>
    </rPh>
    <rPh sb="36" eb="37">
      <t>アジ</t>
    </rPh>
    <rPh sb="40" eb="41">
      <t>タ</t>
    </rPh>
    <rPh sb="42" eb="44">
      <t>オウシュウ</t>
    </rPh>
    <rPh sb="44" eb="46">
      <t>リョウリ</t>
    </rPh>
    <rPh sb="47" eb="48">
      <t>ヒ</t>
    </rPh>
    <rPh sb="50" eb="52">
      <t>イップウ</t>
    </rPh>
    <rPh sb="52" eb="53">
      <t>カ</t>
    </rPh>
    <rPh sb="60" eb="62">
      <t>インショウ</t>
    </rPh>
    <rPh sb="63" eb="65">
      <t>コダイ</t>
    </rPh>
    <rPh sb="69" eb="71">
      <t>ブンメイ</t>
    </rPh>
    <rPh sb="71" eb="73">
      <t>ジダイ</t>
    </rPh>
    <rPh sb="79" eb="81">
      <t>リョウリ</t>
    </rPh>
    <rPh sb="81" eb="82">
      <t>ツウ</t>
    </rPh>
    <rPh sb="85" eb="87">
      <t>ミンゾク</t>
    </rPh>
    <rPh sb="89" eb="91">
      <t>ショウカイ</t>
    </rPh>
    <rPh sb="95" eb="97">
      <t>レンメン</t>
    </rPh>
    <rPh sb="98" eb="99">
      <t>ツヅ</t>
    </rPh>
    <rPh sb="103" eb="105">
      <t>レキシ</t>
    </rPh>
    <rPh sb="106" eb="107">
      <t>カン</t>
    </rPh>
    <rPh sb="109" eb="111">
      <t>ソクメン</t>
    </rPh>
    <phoneticPr fontId="1"/>
  </si>
  <si>
    <t xml:space="preserve">初登場Ｎ兄の独壇場。古参組のテーブルトークや食の楽しみを凌駕して、兄のアイリッシュダンス実演、楽器演奏が随一のアイルランド探訪。
食はフィッシュ＆チップス、ギネスシチューなど押さえたものの、ブラック・プディングは食せず。残念。
</t>
    <rPh sb="0" eb="3">
      <t>ハツトウジョウ</t>
    </rPh>
    <rPh sb="4" eb="5">
      <t>アニ</t>
    </rPh>
    <rPh sb="6" eb="9">
      <t>ドクダンジョウ</t>
    </rPh>
    <rPh sb="10" eb="12">
      <t>コサン</t>
    </rPh>
    <rPh sb="12" eb="13">
      <t>クミ</t>
    </rPh>
    <rPh sb="22" eb="23">
      <t>ショク</t>
    </rPh>
    <rPh sb="24" eb="25">
      <t>タノ</t>
    </rPh>
    <rPh sb="28" eb="30">
      <t>リョウガ</t>
    </rPh>
    <rPh sb="33" eb="34">
      <t>アニ</t>
    </rPh>
    <rPh sb="44" eb="46">
      <t>ジツエン</t>
    </rPh>
    <rPh sb="47" eb="49">
      <t>ガッキ</t>
    </rPh>
    <rPh sb="49" eb="51">
      <t>エンソウ</t>
    </rPh>
    <rPh sb="52" eb="54">
      <t>ズイイチ</t>
    </rPh>
    <rPh sb="61" eb="63">
      <t>タンボウ</t>
    </rPh>
    <rPh sb="65" eb="66">
      <t>ショク</t>
    </rPh>
    <rPh sb="87" eb="88">
      <t>オ</t>
    </rPh>
    <rPh sb="106" eb="107">
      <t>ショク</t>
    </rPh>
    <rPh sb="110" eb="112">
      <t>ザンネン</t>
    </rPh>
    <phoneticPr fontId="1"/>
  </si>
  <si>
    <t xml:space="preserve">北海道まで大遠征して食す。スペインとアフリカの合いの子クレオール料理の特徴はコリアンダーが欠かせないという点。シーズニングや調味料の複雑さゆえか濃厚な味わいであった。マスターも気さくな方でドミニカ共の魅力も説明いただいた。
</t>
    <rPh sb="0" eb="3">
      <t>ホッカイドウ</t>
    </rPh>
    <rPh sb="5" eb="8">
      <t>ダイエンセイ</t>
    </rPh>
    <rPh sb="10" eb="11">
      <t>ショク</t>
    </rPh>
    <rPh sb="23" eb="24">
      <t>ア</t>
    </rPh>
    <rPh sb="26" eb="27">
      <t>コ</t>
    </rPh>
    <rPh sb="32" eb="34">
      <t>リョウリ</t>
    </rPh>
    <rPh sb="35" eb="37">
      <t>トクチョウ</t>
    </rPh>
    <rPh sb="45" eb="46">
      <t>カ</t>
    </rPh>
    <rPh sb="53" eb="54">
      <t>テン</t>
    </rPh>
    <rPh sb="62" eb="65">
      <t>チョウミリョウ</t>
    </rPh>
    <rPh sb="66" eb="68">
      <t>フクザツ</t>
    </rPh>
    <rPh sb="72" eb="74">
      <t>ノウコウ</t>
    </rPh>
    <rPh sb="75" eb="76">
      <t>アジ</t>
    </rPh>
    <rPh sb="88" eb="89">
      <t>キ</t>
    </rPh>
    <rPh sb="92" eb="93">
      <t>カタ</t>
    </rPh>
    <phoneticPr fontId="1"/>
  </si>
  <si>
    <t xml:space="preserve">イスラエル料理をパレスチナ観点から楽しんだ企画。しかし、事前予約を怠ったため、名物料理マクルーバを楽しめない憂き目に。すると、ほとんどアラブ料理と同じに…。
店内にはアラファト議長の写真もあり、料理以外でのパレスチナは感じられた。
</t>
    <rPh sb="5" eb="7">
      <t>リョウリ</t>
    </rPh>
    <rPh sb="13" eb="15">
      <t>カンテン</t>
    </rPh>
    <rPh sb="17" eb="18">
      <t>タノ</t>
    </rPh>
    <rPh sb="21" eb="23">
      <t>キカク</t>
    </rPh>
    <rPh sb="28" eb="30">
      <t>ジゼン</t>
    </rPh>
    <rPh sb="30" eb="32">
      <t>ヨヤク</t>
    </rPh>
    <rPh sb="33" eb="34">
      <t>オコタ</t>
    </rPh>
    <rPh sb="39" eb="41">
      <t>メイブツ</t>
    </rPh>
    <rPh sb="41" eb="43">
      <t>リョウリ</t>
    </rPh>
    <rPh sb="49" eb="50">
      <t>タノ</t>
    </rPh>
    <rPh sb="54" eb="55">
      <t>ウ</t>
    </rPh>
    <rPh sb="56" eb="57">
      <t>メ</t>
    </rPh>
    <rPh sb="70" eb="72">
      <t>リョウリ</t>
    </rPh>
    <rPh sb="73" eb="74">
      <t>オナ</t>
    </rPh>
    <rPh sb="79" eb="81">
      <t>テンナイ</t>
    </rPh>
    <rPh sb="88" eb="90">
      <t>ギチョウ</t>
    </rPh>
    <rPh sb="91" eb="93">
      <t>シャシン</t>
    </rPh>
    <rPh sb="97" eb="99">
      <t>リョウリ</t>
    </rPh>
    <rPh sb="99" eb="101">
      <t>イガイ</t>
    </rPh>
    <rPh sb="109" eb="110">
      <t>カン</t>
    </rPh>
    <phoneticPr fontId="1"/>
  </si>
  <si>
    <t xml:space="preserve">くぅ～っ、最低最高人数２名！
エグシやヤムイモなど西アフリカ料理の特徴的な食材を堪能。そんな中、ナイジェリア料理としては辛さという魅力が如何なく発揮されていて、似たような食材ながら隣国との差も興味深かった。
</t>
    <rPh sb="5" eb="7">
      <t>サイテイ</t>
    </rPh>
    <rPh sb="7" eb="9">
      <t>サイコウ</t>
    </rPh>
    <rPh sb="9" eb="11">
      <t>ニンズウ</t>
    </rPh>
    <rPh sb="12" eb="13">
      <t>メイ</t>
    </rPh>
    <rPh sb="25" eb="26">
      <t>ニシ</t>
    </rPh>
    <rPh sb="30" eb="32">
      <t>リョウリ</t>
    </rPh>
    <rPh sb="40" eb="42">
      <t>タンノウ</t>
    </rPh>
    <rPh sb="46" eb="47">
      <t>ナカ</t>
    </rPh>
    <rPh sb="54" eb="56">
      <t>リョウリ</t>
    </rPh>
    <rPh sb="60" eb="61">
      <t>カラ</t>
    </rPh>
    <rPh sb="65" eb="67">
      <t>ミリョク</t>
    </rPh>
    <rPh sb="68" eb="70">
      <t>イカン</t>
    </rPh>
    <rPh sb="72" eb="74">
      <t>ハッキ</t>
    </rPh>
    <rPh sb="80" eb="81">
      <t>ニ</t>
    </rPh>
    <rPh sb="85" eb="87">
      <t>ショクザイ</t>
    </rPh>
    <rPh sb="90" eb="92">
      <t>リンゴク</t>
    </rPh>
    <rPh sb="94" eb="95">
      <t>サ</t>
    </rPh>
    <rPh sb="96" eb="99">
      <t>キョウミブカ</t>
    </rPh>
    <phoneticPr fontId="1"/>
  </si>
  <si>
    <t xml:space="preserve">アフリカ料理店で何とか南アフリカ料理をアレンジしてもらった今回。南ア料理としては、ブルボスとボボティのみだったものの、特徴ある味わいは十分お国柄を堪能しえた。
お店の方の蘊蓄も印象的だった。
</t>
    <rPh sb="4" eb="6">
      <t>リョウリ</t>
    </rPh>
    <rPh sb="6" eb="7">
      <t>テン</t>
    </rPh>
    <rPh sb="8" eb="9">
      <t>ナン</t>
    </rPh>
    <rPh sb="11" eb="12">
      <t>ミナミ</t>
    </rPh>
    <rPh sb="16" eb="18">
      <t>リョウリ</t>
    </rPh>
    <rPh sb="29" eb="31">
      <t>コンカイ</t>
    </rPh>
    <rPh sb="32" eb="33">
      <t>ナン</t>
    </rPh>
    <rPh sb="34" eb="36">
      <t>リョウリ</t>
    </rPh>
    <rPh sb="59" eb="61">
      <t>トクチョウ</t>
    </rPh>
    <rPh sb="63" eb="64">
      <t>アジ</t>
    </rPh>
    <rPh sb="67" eb="69">
      <t>ジュウブン</t>
    </rPh>
    <rPh sb="70" eb="72">
      <t>クニガラ</t>
    </rPh>
    <rPh sb="73" eb="75">
      <t>タンノウ</t>
    </rPh>
    <rPh sb="81" eb="82">
      <t>ミセ</t>
    </rPh>
    <rPh sb="83" eb="84">
      <t>カタ</t>
    </rPh>
    <rPh sb="85" eb="87">
      <t>ウンチク</t>
    </rPh>
    <rPh sb="88" eb="91">
      <t>インショウテキ</t>
    </rPh>
    <phoneticPr fontId="1"/>
  </si>
  <si>
    <t xml:space="preserve">ちょい辛料理が並んだミャンマーディッシュ。もう少しマイルドかと思っていたが暑い国ならではの料理の体裁が勝った感じ。
また、麺類の充実さ加減は圧巻！幹事殿のエスコートにて数種を食せて大満足だった。
</t>
    <rPh sb="3" eb="4">
      <t>カラ</t>
    </rPh>
    <rPh sb="4" eb="6">
      <t>リョウリ</t>
    </rPh>
    <rPh sb="7" eb="8">
      <t>ナラ</t>
    </rPh>
    <rPh sb="23" eb="24">
      <t>スコ</t>
    </rPh>
    <rPh sb="31" eb="32">
      <t>オモ</t>
    </rPh>
    <rPh sb="37" eb="38">
      <t>アツ</t>
    </rPh>
    <rPh sb="39" eb="40">
      <t>クニ</t>
    </rPh>
    <rPh sb="45" eb="47">
      <t>リョウリ</t>
    </rPh>
    <rPh sb="48" eb="50">
      <t>テイサイ</t>
    </rPh>
    <rPh sb="51" eb="52">
      <t>マサ</t>
    </rPh>
    <rPh sb="54" eb="55">
      <t>カン</t>
    </rPh>
    <rPh sb="61" eb="63">
      <t>メンルイ</t>
    </rPh>
    <rPh sb="64" eb="66">
      <t>ジュウジツ</t>
    </rPh>
    <rPh sb="67" eb="69">
      <t>カゲン</t>
    </rPh>
    <rPh sb="70" eb="72">
      <t>アッカン</t>
    </rPh>
    <rPh sb="73" eb="76">
      <t>カンジドノ</t>
    </rPh>
    <rPh sb="84" eb="86">
      <t>スウシュ</t>
    </rPh>
    <rPh sb="87" eb="88">
      <t>ショク</t>
    </rPh>
    <rPh sb="90" eb="93">
      <t>ダイマンゾク</t>
    </rPh>
    <phoneticPr fontId="1"/>
  </si>
  <si>
    <t xml:space="preserve">カスピ海近隣諸国らしく、中東料理と欧州料理が相まったような印象。グルジア料理らしさとしてチーズ料理は特筆すべき。スルグーニチーズは品切れだったものの、ハチャプリ（チーズ入りパン）が絶品！他にはクルミを使った料理も目を引いた。
</t>
    <rPh sb="12" eb="14">
      <t>チュウトウ</t>
    </rPh>
    <rPh sb="14" eb="16">
      <t>リョウリ</t>
    </rPh>
    <rPh sb="17" eb="19">
      <t>オウシュウ</t>
    </rPh>
    <rPh sb="19" eb="21">
      <t>リョウリ</t>
    </rPh>
    <rPh sb="22" eb="23">
      <t>アイ</t>
    </rPh>
    <rPh sb="29" eb="31">
      <t>インショウ</t>
    </rPh>
    <rPh sb="36" eb="38">
      <t>リョウリ</t>
    </rPh>
    <rPh sb="47" eb="49">
      <t>リョウリ</t>
    </rPh>
    <rPh sb="50" eb="52">
      <t>トクヒツ</t>
    </rPh>
    <rPh sb="65" eb="66">
      <t>シナ</t>
    </rPh>
    <rPh sb="66" eb="67">
      <t>ギ</t>
    </rPh>
    <rPh sb="84" eb="85">
      <t>イ</t>
    </rPh>
    <rPh sb="90" eb="92">
      <t>ゼッピン</t>
    </rPh>
    <rPh sb="93" eb="94">
      <t>タ</t>
    </rPh>
    <rPh sb="100" eb="101">
      <t>ツカ</t>
    </rPh>
    <rPh sb="103" eb="105">
      <t>リョウリ</t>
    </rPh>
    <rPh sb="106" eb="107">
      <t>メ</t>
    </rPh>
    <rPh sb="108" eb="109">
      <t>ヒ</t>
    </rPh>
    <phoneticPr fontId="1"/>
  </si>
  <si>
    <t xml:space="preserve">思いのほかテイストのバリエーションが多いことに感動。甘辛、濃淡、クセが有るもの無いもの。それは置いてもパンプキンプリンの豪快さは印象的だった。
店員の腰の低さも特筆すべきポイント。やさしい音調の喋り口と、丁寧で親密な対応はかなり好印象だった。
</t>
    <rPh sb="0" eb="1">
      <t>オモ</t>
    </rPh>
    <rPh sb="18" eb="19">
      <t>オオ</t>
    </rPh>
    <rPh sb="23" eb="25">
      <t>カンドウ</t>
    </rPh>
    <rPh sb="26" eb="28">
      <t>アマカラ</t>
    </rPh>
    <rPh sb="29" eb="31">
      <t>ノウタン</t>
    </rPh>
    <rPh sb="35" eb="36">
      <t>ア</t>
    </rPh>
    <rPh sb="39" eb="40">
      <t>ナ</t>
    </rPh>
    <rPh sb="47" eb="48">
      <t>オ</t>
    </rPh>
    <rPh sb="60" eb="62">
      <t>ゴウカイ</t>
    </rPh>
    <rPh sb="64" eb="67">
      <t>インショウテキ</t>
    </rPh>
    <rPh sb="72" eb="74">
      <t>テンイン</t>
    </rPh>
    <rPh sb="75" eb="76">
      <t>コシ</t>
    </rPh>
    <rPh sb="77" eb="78">
      <t>ヒク</t>
    </rPh>
    <rPh sb="94" eb="96">
      <t>オンチョウ</t>
    </rPh>
    <rPh sb="97" eb="98">
      <t>シャベ</t>
    </rPh>
    <rPh sb="99" eb="100">
      <t>クチ</t>
    </rPh>
    <rPh sb="102" eb="104">
      <t>テイネイ</t>
    </rPh>
    <rPh sb="105" eb="107">
      <t>シンミツ</t>
    </rPh>
    <rPh sb="108" eb="110">
      <t>タイオウ</t>
    </rPh>
    <rPh sb="114" eb="117">
      <t>コウインショウ</t>
    </rPh>
    <phoneticPr fontId="1"/>
  </si>
  <si>
    <t xml:space="preserve">いわゆる中東料理の典型を食べつつも、マンサフ、マクルーバなどヨルダン料理らしいメニューも堪能。
シーシャやイブリックによるトルコ式コーヒーも体験でき遊び心も満載。
退店間近にはマスターからアラブ談議もいただき、中東マインドを感じることもできた。
</t>
    <rPh sb="4" eb="6">
      <t>チュウトウ</t>
    </rPh>
    <rPh sb="6" eb="8">
      <t>リョウリ</t>
    </rPh>
    <rPh sb="9" eb="11">
      <t>テンケイ</t>
    </rPh>
    <rPh sb="12" eb="13">
      <t>タ</t>
    </rPh>
    <rPh sb="34" eb="36">
      <t>リョウリ</t>
    </rPh>
    <rPh sb="44" eb="46">
      <t>タンノウ</t>
    </rPh>
    <rPh sb="64" eb="65">
      <t>シキ</t>
    </rPh>
    <rPh sb="70" eb="72">
      <t>タイケン</t>
    </rPh>
    <rPh sb="74" eb="75">
      <t>アソ</t>
    </rPh>
    <rPh sb="76" eb="77">
      <t>ゴコロ</t>
    </rPh>
    <rPh sb="78" eb="80">
      <t>マンサイ</t>
    </rPh>
    <rPh sb="84" eb="86">
      <t>マヂカ</t>
    </rPh>
    <rPh sb="97" eb="99">
      <t>ダンギ</t>
    </rPh>
    <rPh sb="105" eb="107">
      <t>チュウトウ</t>
    </rPh>
    <rPh sb="112" eb="113">
      <t>カン</t>
    </rPh>
    <phoneticPr fontId="1"/>
  </si>
  <si>
    <t xml:space="preserve">代表料理ガジョ・ピントは食したものの、他の中南米料理との差が不明で、コスタリカ料理らしさを堪能できたのだろうか？との疑問も。でもコスタリカ人の奥様作であり、典型であったのだろうと一人合点。
お国柄については、世の中で評されている特殊性が誇大広告的なことも判明。かなり愕然。
</t>
    <rPh sb="0" eb="2">
      <t>ダイヒョウ</t>
    </rPh>
    <rPh sb="2" eb="4">
      <t>リョウリ</t>
    </rPh>
    <rPh sb="12" eb="13">
      <t>ショク</t>
    </rPh>
    <rPh sb="19" eb="20">
      <t>タ</t>
    </rPh>
    <rPh sb="21" eb="24">
      <t>チュウナンベイ</t>
    </rPh>
    <rPh sb="24" eb="26">
      <t>リョウリ</t>
    </rPh>
    <rPh sb="28" eb="29">
      <t>サ</t>
    </rPh>
    <rPh sb="30" eb="32">
      <t>フメイ</t>
    </rPh>
    <rPh sb="39" eb="41">
      <t>リョウリ</t>
    </rPh>
    <rPh sb="45" eb="47">
      <t>タンノウ</t>
    </rPh>
    <rPh sb="58" eb="60">
      <t>ギモン</t>
    </rPh>
    <rPh sb="69" eb="70">
      <t>ジン</t>
    </rPh>
    <rPh sb="71" eb="73">
      <t>オクサマ</t>
    </rPh>
    <rPh sb="73" eb="74">
      <t>サク</t>
    </rPh>
    <rPh sb="78" eb="80">
      <t>テンケイ</t>
    </rPh>
    <rPh sb="89" eb="91">
      <t>ヒトリ</t>
    </rPh>
    <rPh sb="91" eb="93">
      <t>ガッテン</t>
    </rPh>
    <rPh sb="96" eb="98">
      <t>クニガラ</t>
    </rPh>
    <rPh sb="104" eb="105">
      <t>ヨ</t>
    </rPh>
    <rPh sb="106" eb="107">
      <t>ナカ</t>
    </rPh>
    <rPh sb="108" eb="109">
      <t>ヒョウ</t>
    </rPh>
    <rPh sb="114" eb="117">
      <t>トクシュセイ</t>
    </rPh>
    <rPh sb="118" eb="120">
      <t>コダイ</t>
    </rPh>
    <rPh sb="120" eb="122">
      <t>コウコク</t>
    </rPh>
    <rPh sb="122" eb="123">
      <t>テキ</t>
    </rPh>
    <rPh sb="127" eb="129">
      <t>ハンメイ</t>
    </rPh>
    <rPh sb="133" eb="135">
      <t>ガクゼン</t>
    </rPh>
    <phoneticPr fontId="1"/>
  </si>
  <si>
    <t xml:space="preserve">食べる料理毎に辛ぁ～っと、梅雨の蒸し暑さの中、とことん汗かけ！と言わんばかりのピリ辛な味わい。店の方の「ラオス料理はこういうものですよ」に、現地の雰囲気を感じてニンマリ。
ただ、予習した内容と料理名が合わない！イーサーン料理としてタイ語だったのが答え。
</t>
    <rPh sb="0" eb="1">
      <t>タ</t>
    </rPh>
    <rPh sb="3" eb="5">
      <t>リョウリ</t>
    </rPh>
    <rPh sb="5" eb="6">
      <t>ゴト</t>
    </rPh>
    <rPh sb="7" eb="8">
      <t>カラ</t>
    </rPh>
    <rPh sb="13" eb="15">
      <t>ツユ</t>
    </rPh>
    <rPh sb="16" eb="17">
      <t>ム</t>
    </rPh>
    <rPh sb="18" eb="19">
      <t>アツ</t>
    </rPh>
    <rPh sb="21" eb="22">
      <t>ナカ</t>
    </rPh>
    <rPh sb="27" eb="28">
      <t>アセ</t>
    </rPh>
    <rPh sb="32" eb="33">
      <t>イ</t>
    </rPh>
    <rPh sb="41" eb="42">
      <t>カラ</t>
    </rPh>
    <rPh sb="43" eb="44">
      <t>アジ</t>
    </rPh>
    <rPh sb="47" eb="48">
      <t>ミセ</t>
    </rPh>
    <rPh sb="49" eb="50">
      <t>カタ</t>
    </rPh>
    <rPh sb="55" eb="57">
      <t>リョウリ</t>
    </rPh>
    <rPh sb="70" eb="72">
      <t>ゲンチ</t>
    </rPh>
    <rPh sb="73" eb="76">
      <t>フンイキ</t>
    </rPh>
    <rPh sb="77" eb="78">
      <t>カン</t>
    </rPh>
    <rPh sb="89" eb="91">
      <t>ヨシュウ</t>
    </rPh>
    <rPh sb="93" eb="95">
      <t>ナイヨウ</t>
    </rPh>
    <rPh sb="96" eb="98">
      <t>リョウリ</t>
    </rPh>
    <rPh sb="98" eb="99">
      <t>メイ</t>
    </rPh>
    <rPh sb="100" eb="101">
      <t>ア</t>
    </rPh>
    <rPh sb="110" eb="112">
      <t>リョウリ</t>
    </rPh>
    <rPh sb="117" eb="118">
      <t>ゴ</t>
    </rPh>
    <rPh sb="123" eb="124">
      <t>コタ</t>
    </rPh>
    <phoneticPr fontId="1"/>
  </si>
  <si>
    <t xml:space="preserve">沖縄料理店で食すパラオ料理。
メニュー数が少なかったので全部注文達成。
素朴な味わいと個性的な調味料が特徴との印象。
スペイン系が色濃かったミクロネシア料理と違い、日本的な雰囲気を強く感じたのは料理人の差ゆえ？
</t>
    <rPh sb="0" eb="2">
      <t>オキナワ</t>
    </rPh>
    <rPh sb="2" eb="4">
      <t>リョウリ</t>
    </rPh>
    <rPh sb="4" eb="5">
      <t>ミセ</t>
    </rPh>
    <rPh sb="6" eb="7">
      <t>ショク</t>
    </rPh>
    <rPh sb="11" eb="13">
      <t>リョウリ</t>
    </rPh>
    <rPh sb="19" eb="20">
      <t>スウ</t>
    </rPh>
    <rPh sb="21" eb="22">
      <t>スク</t>
    </rPh>
    <rPh sb="28" eb="29">
      <t>ゼン</t>
    </rPh>
    <rPh sb="29" eb="30">
      <t>ブ</t>
    </rPh>
    <rPh sb="30" eb="32">
      <t>チュウモン</t>
    </rPh>
    <rPh sb="32" eb="34">
      <t>タッセイ</t>
    </rPh>
    <rPh sb="36" eb="38">
      <t>ソボク</t>
    </rPh>
    <rPh sb="39" eb="40">
      <t>アジ</t>
    </rPh>
    <rPh sb="43" eb="46">
      <t>コセイテキ</t>
    </rPh>
    <rPh sb="47" eb="50">
      <t>チョウミリョウ</t>
    </rPh>
    <rPh sb="51" eb="53">
      <t>トクチョウ</t>
    </rPh>
    <rPh sb="55" eb="57">
      <t>インショウ</t>
    </rPh>
    <rPh sb="63" eb="64">
      <t>ケイ</t>
    </rPh>
    <rPh sb="65" eb="67">
      <t>イロコ</t>
    </rPh>
    <rPh sb="76" eb="78">
      <t>リョウリ</t>
    </rPh>
    <rPh sb="79" eb="80">
      <t>チガ</t>
    </rPh>
    <rPh sb="82" eb="85">
      <t>ニホンテキ</t>
    </rPh>
    <rPh sb="86" eb="89">
      <t>フンイキ</t>
    </rPh>
    <rPh sb="90" eb="91">
      <t>ツヨ</t>
    </rPh>
    <rPh sb="92" eb="93">
      <t>カン</t>
    </rPh>
    <rPh sb="97" eb="99">
      <t>リョウリ</t>
    </rPh>
    <rPh sb="99" eb="100">
      <t>ニン</t>
    </rPh>
    <rPh sb="101" eb="102">
      <t>サ</t>
    </rPh>
    <phoneticPr fontId="1"/>
  </si>
  <si>
    <t xml:space="preserve">個性が感じられないかなぁ予想した今回、確かにその側面はあったものの、インド、中国、イスラムそれぞれに料理が並び、かつケバブ入りカリーなんていう融合食もあって、面白い食文化の側面もあった。しかし、何よりも美味しかった。美味しすぎた。美味しすぎて現地らしさを感じないという不満まで感じた。
</t>
    <rPh sb="0" eb="2">
      <t>コセイ</t>
    </rPh>
    <rPh sb="3" eb="4">
      <t>カン</t>
    </rPh>
    <rPh sb="12" eb="14">
      <t>ヨソウ</t>
    </rPh>
    <rPh sb="16" eb="18">
      <t>コンカイ</t>
    </rPh>
    <rPh sb="19" eb="20">
      <t>タシ</t>
    </rPh>
    <rPh sb="24" eb="26">
      <t>ソクメン</t>
    </rPh>
    <rPh sb="38" eb="40">
      <t>チュウゴク</t>
    </rPh>
    <rPh sb="50" eb="52">
      <t>リョウリ</t>
    </rPh>
    <rPh sb="53" eb="54">
      <t>ナラ</t>
    </rPh>
    <rPh sb="61" eb="62">
      <t>イ</t>
    </rPh>
    <rPh sb="71" eb="73">
      <t>ユウゴウ</t>
    </rPh>
    <rPh sb="73" eb="74">
      <t>ショク</t>
    </rPh>
    <rPh sb="79" eb="81">
      <t>オモシロ</t>
    </rPh>
    <rPh sb="82" eb="85">
      <t>ショクブンカ</t>
    </rPh>
    <rPh sb="86" eb="88">
      <t>ソクメン</t>
    </rPh>
    <rPh sb="97" eb="98">
      <t>ナニ</t>
    </rPh>
    <rPh sb="101" eb="103">
      <t>オイ</t>
    </rPh>
    <rPh sb="108" eb="110">
      <t>オイ</t>
    </rPh>
    <rPh sb="115" eb="117">
      <t>オイ</t>
    </rPh>
    <rPh sb="121" eb="123">
      <t>ゲンチ</t>
    </rPh>
    <rPh sb="127" eb="128">
      <t>カン</t>
    </rPh>
    <rPh sb="134" eb="136">
      <t>フマン</t>
    </rPh>
    <rPh sb="138" eb="139">
      <t>カン</t>
    </rPh>
    <phoneticPr fontId="1"/>
  </si>
  <si>
    <t xml:space="preserve">アヒアコ、パタコンなどの名物料理は食せなかったものの、フリホレス含めて5品にてコロンビアを堪能。シチュー系の料理が多かったが、どれも素朴な味わいが印象的。マスターの熱弁がなかなか。政治・経済・社会問題への一家言にコロンビアの期待を感じた。
</t>
    <rPh sb="12" eb="14">
      <t>メイブツ</t>
    </rPh>
    <rPh sb="14" eb="16">
      <t>リョウリ</t>
    </rPh>
    <rPh sb="17" eb="18">
      <t>ショク</t>
    </rPh>
    <rPh sb="32" eb="33">
      <t>フク</t>
    </rPh>
    <rPh sb="36" eb="37">
      <t>ヒン</t>
    </rPh>
    <rPh sb="45" eb="47">
      <t>タンノウ</t>
    </rPh>
    <rPh sb="52" eb="53">
      <t>ケイ</t>
    </rPh>
    <rPh sb="54" eb="56">
      <t>リョウリ</t>
    </rPh>
    <rPh sb="57" eb="58">
      <t>オオ</t>
    </rPh>
    <rPh sb="66" eb="68">
      <t>ソボク</t>
    </rPh>
    <rPh sb="69" eb="70">
      <t>アジ</t>
    </rPh>
    <rPh sb="73" eb="76">
      <t>インショウテキ</t>
    </rPh>
    <rPh sb="82" eb="84">
      <t>ネツベン</t>
    </rPh>
    <rPh sb="90" eb="92">
      <t>セイジ</t>
    </rPh>
    <rPh sb="93" eb="95">
      <t>ケイザイ</t>
    </rPh>
    <rPh sb="96" eb="98">
      <t>シャカイ</t>
    </rPh>
    <rPh sb="98" eb="100">
      <t>モンダイ</t>
    </rPh>
    <rPh sb="102" eb="105">
      <t>イッカゲン</t>
    </rPh>
    <rPh sb="112" eb="114">
      <t>キタイ</t>
    </rPh>
    <rPh sb="115" eb="116">
      <t>カン</t>
    </rPh>
    <phoneticPr fontId="1"/>
  </si>
  <si>
    <t xml:space="preserve">グローバルフェスタJAPAN2010で開催。
伝統料理ギサフリア他をゲット。初日に売切れたため翌日に訪れて実績確保。
世界中の話題をさらった民族紛争の歴史に思いを馳せつつ食したが…店を切り盛りしていたのはフツ族？ツチ族？　流石に聞きづらかった。
</t>
    <rPh sb="19" eb="21">
      <t>カイサイ</t>
    </rPh>
    <rPh sb="23" eb="25">
      <t>デントウ</t>
    </rPh>
    <rPh sb="25" eb="27">
      <t>リョウリ</t>
    </rPh>
    <rPh sb="32" eb="33">
      <t>ホカ</t>
    </rPh>
    <rPh sb="38" eb="40">
      <t>ショニチ</t>
    </rPh>
    <rPh sb="41" eb="43">
      <t>ウリキ</t>
    </rPh>
    <rPh sb="47" eb="49">
      <t>ヨクジツ</t>
    </rPh>
    <rPh sb="50" eb="51">
      <t>オトズ</t>
    </rPh>
    <rPh sb="53" eb="55">
      <t>ジッセキ</t>
    </rPh>
    <rPh sb="55" eb="57">
      <t>カクホ</t>
    </rPh>
    <rPh sb="59" eb="61">
      <t>セカイ</t>
    </rPh>
    <rPh sb="61" eb="62">
      <t>ジュウ</t>
    </rPh>
    <rPh sb="63" eb="65">
      <t>ワダイ</t>
    </rPh>
    <rPh sb="70" eb="72">
      <t>ミンゾク</t>
    </rPh>
    <rPh sb="72" eb="74">
      <t>フンソウ</t>
    </rPh>
    <rPh sb="75" eb="77">
      <t>レキシ</t>
    </rPh>
    <rPh sb="78" eb="79">
      <t>オモ</t>
    </rPh>
    <rPh sb="81" eb="82">
      <t>ハ</t>
    </rPh>
    <rPh sb="85" eb="86">
      <t>ショク</t>
    </rPh>
    <rPh sb="90" eb="91">
      <t>ミセ</t>
    </rPh>
    <rPh sb="92" eb="93">
      <t>キ</t>
    </rPh>
    <rPh sb="94" eb="95">
      <t>モ</t>
    </rPh>
    <rPh sb="104" eb="105">
      <t>ゾク</t>
    </rPh>
    <rPh sb="108" eb="109">
      <t>ゾク</t>
    </rPh>
    <rPh sb="111" eb="113">
      <t>サスガ</t>
    </rPh>
    <rPh sb="114" eb="115">
      <t>キ</t>
    </rPh>
    <phoneticPr fontId="1"/>
  </si>
  <si>
    <t xml:space="preserve">代表料理ピエロギは食せなかったもの、ビゴスやカツレツ、ニシンなど押さえ処は楽しめた。ジュレックには茹で卵やソーセージが入っていて、お約束通りの体に満足。全体的には酸味が効いた風味が印象的。また、家庭的な雰囲気の料理であることも実感できた。
</t>
    <rPh sb="0" eb="2">
      <t>ダイヒョウ</t>
    </rPh>
    <rPh sb="2" eb="4">
      <t>リョウリ</t>
    </rPh>
    <rPh sb="9" eb="10">
      <t>ショク</t>
    </rPh>
    <rPh sb="32" eb="33">
      <t>オ</t>
    </rPh>
    <rPh sb="35" eb="36">
      <t>ドコロ</t>
    </rPh>
    <rPh sb="37" eb="38">
      <t>タノ</t>
    </rPh>
    <rPh sb="49" eb="50">
      <t>ユ</t>
    </rPh>
    <rPh sb="51" eb="52">
      <t>タマゴ</t>
    </rPh>
    <rPh sb="59" eb="60">
      <t>ハイ</t>
    </rPh>
    <rPh sb="66" eb="68">
      <t>ヤクソク</t>
    </rPh>
    <rPh sb="68" eb="69">
      <t>ドオ</t>
    </rPh>
    <rPh sb="71" eb="72">
      <t>テイ</t>
    </rPh>
    <rPh sb="73" eb="75">
      <t>マンゾク</t>
    </rPh>
    <rPh sb="76" eb="79">
      <t>ゼンタイテキ</t>
    </rPh>
    <rPh sb="81" eb="83">
      <t>サンミ</t>
    </rPh>
    <rPh sb="84" eb="85">
      <t>キ</t>
    </rPh>
    <rPh sb="87" eb="89">
      <t>フウミ</t>
    </rPh>
    <rPh sb="90" eb="93">
      <t>インショウテキ</t>
    </rPh>
    <rPh sb="97" eb="100">
      <t>カテイテキ</t>
    </rPh>
    <rPh sb="113" eb="115">
      <t>ジッカン</t>
    </rPh>
    <phoneticPr fontId="1"/>
  </si>
  <si>
    <t xml:space="preserve">WGT初の料理実践形式の開催。在日ベネズエラ人のクララさんにご協力いただき、作りながらの食を満喫。アレパやパベロン・クリオロなど、代表料理を食してその優しい味わいに隣国との差も感じた。
素晴らしき自然や歴史に触れてベネズエラに対する見識も高まった。
</t>
    <rPh sb="3" eb="4">
      <t>ハツ</t>
    </rPh>
    <rPh sb="5" eb="7">
      <t>リョウリ</t>
    </rPh>
    <rPh sb="7" eb="9">
      <t>ジッセン</t>
    </rPh>
    <rPh sb="9" eb="11">
      <t>ケイシキ</t>
    </rPh>
    <rPh sb="12" eb="14">
      <t>カイサイ</t>
    </rPh>
    <rPh sb="15" eb="17">
      <t>ザイニチ</t>
    </rPh>
    <rPh sb="22" eb="23">
      <t>ジン</t>
    </rPh>
    <rPh sb="31" eb="33">
      <t>キョウリョク</t>
    </rPh>
    <rPh sb="38" eb="39">
      <t>ツク</t>
    </rPh>
    <rPh sb="44" eb="45">
      <t>ショク</t>
    </rPh>
    <rPh sb="46" eb="48">
      <t>マンキツ</t>
    </rPh>
    <rPh sb="65" eb="67">
      <t>ダイヒョウ</t>
    </rPh>
    <rPh sb="67" eb="69">
      <t>リョウリ</t>
    </rPh>
    <rPh sb="70" eb="71">
      <t>ショク</t>
    </rPh>
    <rPh sb="75" eb="76">
      <t>ヤサ</t>
    </rPh>
    <rPh sb="78" eb="79">
      <t>アジ</t>
    </rPh>
    <rPh sb="82" eb="84">
      <t>リンゴク</t>
    </rPh>
    <rPh sb="86" eb="87">
      <t>サ</t>
    </rPh>
    <rPh sb="88" eb="89">
      <t>カン</t>
    </rPh>
    <rPh sb="93" eb="95">
      <t>スバ</t>
    </rPh>
    <rPh sb="98" eb="100">
      <t>シゼン</t>
    </rPh>
    <rPh sb="101" eb="103">
      <t>レキシ</t>
    </rPh>
    <rPh sb="104" eb="105">
      <t>フ</t>
    </rPh>
    <rPh sb="113" eb="114">
      <t>タイ</t>
    </rPh>
    <rPh sb="116" eb="118">
      <t>ケンシキ</t>
    </rPh>
    <rPh sb="119" eb="120">
      <t>タカ</t>
    </rPh>
    <phoneticPr fontId="1"/>
  </si>
  <si>
    <t xml:space="preserve">主食のオンパレード。トウモロコシ(ウガリ)、小麦粉(チャパティ)、豆、バナナ(プランテーン)、米(インディカ米)、芋(キャッサバ)…を堪能。密かな名産であるコーヒーもすっきりとした味わいが好印象。
ウガンダネタも実はいろいろあって興味深い国と感じた。
</t>
    <rPh sb="0" eb="2">
      <t>シュショク</t>
    </rPh>
    <rPh sb="22" eb="25">
      <t>コムギコ</t>
    </rPh>
    <rPh sb="33" eb="34">
      <t>マメ</t>
    </rPh>
    <rPh sb="47" eb="48">
      <t>コメ</t>
    </rPh>
    <rPh sb="54" eb="55">
      <t>マイ</t>
    </rPh>
    <rPh sb="57" eb="58">
      <t>イモ</t>
    </rPh>
    <rPh sb="67" eb="69">
      <t>タンノウ</t>
    </rPh>
    <rPh sb="70" eb="71">
      <t>ヒソ</t>
    </rPh>
    <rPh sb="73" eb="75">
      <t>メイサン</t>
    </rPh>
    <rPh sb="90" eb="91">
      <t>アジ</t>
    </rPh>
    <rPh sb="94" eb="97">
      <t>コウインショウ</t>
    </rPh>
    <rPh sb="106" eb="107">
      <t>ジツ</t>
    </rPh>
    <rPh sb="115" eb="118">
      <t>キョウミブカ</t>
    </rPh>
    <rPh sb="119" eb="120">
      <t>クニ</t>
    </rPh>
    <rPh sb="121" eb="122">
      <t>カン</t>
    </rPh>
    <phoneticPr fontId="1"/>
  </si>
  <si>
    <t xml:space="preserve">エクアドルの代表食材バナナは食せなかったものの、肉料理は様々に堪能。妙にジューシーな味わいが印象的だった。
されど最大の味付けは、エクアドル滞在10年のマスターの現地ネタ。旅行ガイドなんかでは語られない一般生活の様子が垣間見れてお国柄が偲べた。
</t>
    <rPh sb="6" eb="8">
      <t>ダイヒョウ</t>
    </rPh>
    <rPh sb="8" eb="10">
      <t>ショクザイ</t>
    </rPh>
    <rPh sb="14" eb="15">
      <t>ショク</t>
    </rPh>
    <rPh sb="24" eb="25">
      <t>ニク</t>
    </rPh>
    <rPh sb="25" eb="27">
      <t>リョウリ</t>
    </rPh>
    <rPh sb="28" eb="30">
      <t>サマザマ</t>
    </rPh>
    <rPh sb="31" eb="33">
      <t>タンノウ</t>
    </rPh>
    <rPh sb="34" eb="35">
      <t>ミョウ</t>
    </rPh>
    <rPh sb="42" eb="43">
      <t>アジ</t>
    </rPh>
    <rPh sb="46" eb="49">
      <t>インショウテキ</t>
    </rPh>
    <rPh sb="57" eb="59">
      <t>サイダイ</t>
    </rPh>
    <rPh sb="60" eb="62">
      <t>アジツ</t>
    </rPh>
    <rPh sb="70" eb="72">
      <t>タイザイ</t>
    </rPh>
    <rPh sb="74" eb="75">
      <t>ネン</t>
    </rPh>
    <rPh sb="81" eb="83">
      <t>ゲンチ</t>
    </rPh>
    <rPh sb="86" eb="88">
      <t>リョコウ</t>
    </rPh>
    <rPh sb="96" eb="97">
      <t>カタ</t>
    </rPh>
    <rPh sb="101" eb="103">
      <t>イッパン</t>
    </rPh>
    <rPh sb="103" eb="105">
      <t>セイカツ</t>
    </rPh>
    <rPh sb="106" eb="108">
      <t>ヨウス</t>
    </rPh>
    <rPh sb="109" eb="112">
      <t>カイマミ</t>
    </rPh>
    <rPh sb="115" eb="117">
      <t>クニガラ</t>
    </rPh>
    <rPh sb="118" eb="119">
      <t>シノ</t>
    </rPh>
    <phoneticPr fontId="1"/>
  </si>
  <si>
    <t xml:space="preserve">フォアグラ・豚肉・パプリカ・グヤーシュ…。厳選された名物食材＆料理をオリジナルの味付けで堪能。暴飲暴食の文化と説明を受けながら、WGTは日本人向け分量を楽しむ。パプリカの辛さ、果物の甘さと濃い味付けも特徴だった。
トークでは発明・発見が得意なお国柄も偲べた。
</t>
    <rPh sb="6" eb="8">
      <t>ブタニク</t>
    </rPh>
    <rPh sb="21" eb="23">
      <t>ゲンセン</t>
    </rPh>
    <rPh sb="26" eb="28">
      <t>メイブツ</t>
    </rPh>
    <rPh sb="28" eb="30">
      <t>ショクザイ</t>
    </rPh>
    <rPh sb="31" eb="33">
      <t>リョウリ</t>
    </rPh>
    <rPh sb="40" eb="42">
      <t>アジツ</t>
    </rPh>
    <rPh sb="44" eb="46">
      <t>タンノウ</t>
    </rPh>
    <rPh sb="47" eb="49">
      <t>ボウイン</t>
    </rPh>
    <rPh sb="49" eb="51">
      <t>ボウショク</t>
    </rPh>
    <rPh sb="52" eb="54">
      <t>ブンカ</t>
    </rPh>
    <rPh sb="55" eb="57">
      <t>セツメイ</t>
    </rPh>
    <rPh sb="58" eb="59">
      <t>ウ</t>
    </rPh>
    <rPh sb="68" eb="71">
      <t>ニホンジン</t>
    </rPh>
    <rPh sb="71" eb="72">
      <t>ム</t>
    </rPh>
    <rPh sb="73" eb="75">
      <t>ブンリョウ</t>
    </rPh>
    <rPh sb="76" eb="77">
      <t>タノ</t>
    </rPh>
    <rPh sb="85" eb="86">
      <t>カラ</t>
    </rPh>
    <rPh sb="88" eb="90">
      <t>クダモノ</t>
    </rPh>
    <rPh sb="91" eb="92">
      <t>アマ</t>
    </rPh>
    <rPh sb="94" eb="95">
      <t>コ</t>
    </rPh>
    <rPh sb="96" eb="98">
      <t>アジツ</t>
    </rPh>
    <rPh sb="100" eb="102">
      <t>トクチョウ</t>
    </rPh>
    <rPh sb="112" eb="114">
      <t>ハツメイ</t>
    </rPh>
    <rPh sb="115" eb="117">
      <t>ハッケン</t>
    </rPh>
    <rPh sb="118" eb="120">
      <t>トクイ</t>
    </rPh>
    <rPh sb="122" eb="124">
      <t>クニガラ</t>
    </rPh>
    <rPh sb="125" eb="126">
      <t>シノ</t>
    </rPh>
    <phoneticPr fontId="1"/>
  </si>
  <si>
    <t xml:space="preserve">マグリブ地域初登場。クスクス発祥の地にて、オリジナリルのクスクスとは何ぞやを実感。調味料ハリッサには辛味の妙、卵入春巻:ブリックやチュニジアキッシュ:タジンには欧州中東の融合側面を見て興味深かった。
人懐っこい店主のお国紹介も楽しめた。
</t>
    <rPh sb="4" eb="6">
      <t>チイキ</t>
    </rPh>
    <rPh sb="6" eb="9">
      <t>ハツトウジョウ</t>
    </rPh>
    <rPh sb="14" eb="16">
      <t>ハッショウ</t>
    </rPh>
    <rPh sb="17" eb="18">
      <t>チ</t>
    </rPh>
    <rPh sb="34" eb="35">
      <t>ナン</t>
    </rPh>
    <rPh sb="38" eb="40">
      <t>ジッカン</t>
    </rPh>
    <rPh sb="41" eb="44">
      <t>チョウミリョウ</t>
    </rPh>
    <rPh sb="50" eb="52">
      <t>カラミ</t>
    </rPh>
    <rPh sb="53" eb="54">
      <t>ミョウ</t>
    </rPh>
    <rPh sb="55" eb="56">
      <t>タマゴ</t>
    </rPh>
    <rPh sb="56" eb="57">
      <t>イ</t>
    </rPh>
    <rPh sb="57" eb="59">
      <t>ハルマ</t>
    </rPh>
    <rPh sb="80" eb="82">
      <t>オウシュウ</t>
    </rPh>
    <rPh sb="82" eb="84">
      <t>チュウトウ</t>
    </rPh>
    <rPh sb="85" eb="87">
      <t>ユウゴウ</t>
    </rPh>
    <rPh sb="87" eb="89">
      <t>ソクメン</t>
    </rPh>
    <rPh sb="90" eb="91">
      <t>ミ</t>
    </rPh>
    <rPh sb="92" eb="95">
      <t>キョウミブカ</t>
    </rPh>
    <rPh sb="100" eb="102">
      <t>ヒトナツ</t>
    </rPh>
    <rPh sb="105" eb="107">
      <t>テンシュ</t>
    </rPh>
    <phoneticPr fontId="1"/>
  </si>
  <si>
    <t xml:space="preserve">スーパー淡白料理を実感。春巻・フォー・優しい味わいに、いつの間にか皿数が増える増える。
ニョクマム、パクチー、唐辛子など個性ある風味も淡白さにアクセントを醸して、無と個性のコラボも楽しめた。
旅行経験者のトークも良い調味料になったかと。
</t>
    <rPh sb="4" eb="6">
      <t>タンパク</t>
    </rPh>
    <rPh sb="6" eb="8">
      <t>リョウリ</t>
    </rPh>
    <rPh sb="9" eb="11">
      <t>ジッカン</t>
    </rPh>
    <rPh sb="12" eb="14">
      <t>ハルマ</t>
    </rPh>
    <rPh sb="19" eb="20">
      <t>ヤサ</t>
    </rPh>
    <rPh sb="22" eb="23">
      <t>アジ</t>
    </rPh>
    <rPh sb="30" eb="31">
      <t>マ</t>
    </rPh>
    <rPh sb="33" eb="34">
      <t>サラ</t>
    </rPh>
    <rPh sb="34" eb="35">
      <t>スウ</t>
    </rPh>
    <rPh sb="36" eb="37">
      <t>フ</t>
    </rPh>
    <rPh sb="39" eb="40">
      <t>フ</t>
    </rPh>
    <rPh sb="55" eb="58">
      <t>トウガラシ</t>
    </rPh>
    <rPh sb="60" eb="62">
      <t>コセイ</t>
    </rPh>
    <rPh sb="64" eb="66">
      <t>フウミ</t>
    </rPh>
    <rPh sb="67" eb="69">
      <t>タンパク</t>
    </rPh>
    <rPh sb="77" eb="78">
      <t>カモ</t>
    </rPh>
    <rPh sb="81" eb="82">
      <t>ム</t>
    </rPh>
    <rPh sb="83" eb="85">
      <t>コセイ</t>
    </rPh>
    <rPh sb="90" eb="91">
      <t>タノ</t>
    </rPh>
    <rPh sb="96" eb="98">
      <t>リョコウ</t>
    </rPh>
    <rPh sb="98" eb="101">
      <t>ケイケンシャ</t>
    </rPh>
    <rPh sb="106" eb="107">
      <t>ヨ</t>
    </rPh>
    <rPh sb="108" eb="111">
      <t>チョウミリョウ</t>
    </rPh>
    <phoneticPr fontId="1"/>
  </si>
  <si>
    <t xml:space="preserve">洒落たレストランと丁寧な接客にて料理を堪能。見た目に感じられないクロアチア料理らしさも、隠し味の食材を説明されるに、ウン、クロアチア料理！頭で食べなくてはならない側面もあったもののの、近隣国料理の特徴と相まって個性的かつ美味であった。
</t>
    <rPh sb="0" eb="2">
      <t>シャレ</t>
    </rPh>
    <rPh sb="9" eb="11">
      <t>テイネイ</t>
    </rPh>
    <rPh sb="12" eb="14">
      <t>セッキャク</t>
    </rPh>
    <rPh sb="16" eb="18">
      <t>リョウリ</t>
    </rPh>
    <rPh sb="19" eb="21">
      <t>タンノウ</t>
    </rPh>
    <rPh sb="22" eb="23">
      <t>ミ</t>
    </rPh>
    <rPh sb="24" eb="25">
      <t>メ</t>
    </rPh>
    <rPh sb="26" eb="27">
      <t>カン</t>
    </rPh>
    <rPh sb="37" eb="39">
      <t>リョウリ</t>
    </rPh>
    <rPh sb="44" eb="45">
      <t>カク</t>
    </rPh>
    <rPh sb="46" eb="47">
      <t>アジ</t>
    </rPh>
    <rPh sb="48" eb="50">
      <t>ショクザイ</t>
    </rPh>
    <rPh sb="51" eb="53">
      <t>セツメイ</t>
    </rPh>
    <rPh sb="66" eb="68">
      <t>リョウリ</t>
    </rPh>
    <rPh sb="69" eb="70">
      <t>アタマ</t>
    </rPh>
    <rPh sb="71" eb="72">
      <t>タ</t>
    </rPh>
    <rPh sb="81" eb="83">
      <t>ソクメン</t>
    </rPh>
    <rPh sb="92" eb="94">
      <t>キンリン</t>
    </rPh>
    <rPh sb="94" eb="95">
      <t>コク</t>
    </rPh>
    <rPh sb="95" eb="97">
      <t>リョウリ</t>
    </rPh>
    <rPh sb="98" eb="100">
      <t>トクチョウ</t>
    </rPh>
    <rPh sb="101" eb="102">
      <t>アイ</t>
    </rPh>
    <phoneticPr fontId="1"/>
  </si>
  <si>
    <t xml:space="preserve">ヨーグルトの国の料理は、やはりヨーグルトが主役!多くの料理に登場し、白い料理の世界を演出。他方肉料理は、中東系の色合いが強く、ヨーロッパ料理との類似するだろうとの先入観を払拭させる味わい。バルカンの歴史に連動していることを理解して、頭で味わうことができたところも満足だった。
</t>
    <rPh sb="6" eb="7">
      <t>クニ</t>
    </rPh>
    <rPh sb="8" eb="10">
      <t>リョウリ</t>
    </rPh>
    <rPh sb="21" eb="23">
      <t>シュヤク</t>
    </rPh>
    <rPh sb="24" eb="25">
      <t>オオ</t>
    </rPh>
    <rPh sb="27" eb="29">
      <t>リョウリ</t>
    </rPh>
    <rPh sb="30" eb="32">
      <t>トウジョウ</t>
    </rPh>
    <rPh sb="34" eb="35">
      <t>シロ</t>
    </rPh>
    <rPh sb="36" eb="38">
      <t>リョウリ</t>
    </rPh>
    <rPh sb="39" eb="41">
      <t>セカイ</t>
    </rPh>
    <rPh sb="42" eb="44">
      <t>エンシュツ</t>
    </rPh>
    <rPh sb="45" eb="47">
      <t>タホウ</t>
    </rPh>
    <rPh sb="47" eb="48">
      <t>ニク</t>
    </rPh>
    <rPh sb="48" eb="50">
      <t>リョウリ</t>
    </rPh>
    <rPh sb="52" eb="54">
      <t>チュウトウ</t>
    </rPh>
    <rPh sb="54" eb="55">
      <t>ケイ</t>
    </rPh>
    <rPh sb="56" eb="58">
      <t>イロア</t>
    </rPh>
    <rPh sb="60" eb="61">
      <t>ツヨ</t>
    </rPh>
    <rPh sb="68" eb="70">
      <t>リョウリ</t>
    </rPh>
    <rPh sb="72" eb="74">
      <t>ルイジ</t>
    </rPh>
    <rPh sb="81" eb="84">
      <t>センニュウカン</t>
    </rPh>
    <rPh sb="85" eb="87">
      <t>フッショク</t>
    </rPh>
    <rPh sb="90" eb="91">
      <t>アジ</t>
    </rPh>
    <rPh sb="99" eb="101">
      <t>レキシ</t>
    </rPh>
    <rPh sb="102" eb="104">
      <t>レンドウ</t>
    </rPh>
    <rPh sb="111" eb="113">
      <t>リカイ</t>
    </rPh>
    <rPh sb="116" eb="117">
      <t>アタマ</t>
    </rPh>
    <rPh sb="118" eb="119">
      <t>アジ</t>
    </rPh>
    <rPh sb="131" eb="133">
      <t>マンゾク</t>
    </rPh>
    <phoneticPr fontId="1"/>
  </si>
  <si>
    <t xml:space="preserve">ロティ、カラルー、カウヒールスープとTT料理の王道を実食。優しい味わいはベネズエラ譲り？
ジャマイカで触れたジャークポークの味わいにはその違いを感じ、ロティもインドの食べ方との相違を確認を怠りなく。個性を楽しめる会食だった。
</t>
    <rPh sb="20" eb="22">
      <t>リョウリ</t>
    </rPh>
    <rPh sb="23" eb="25">
      <t>オウドウ</t>
    </rPh>
    <rPh sb="26" eb="27">
      <t>ジツ</t>
    </rPh>
    <rPh sb="27" eb="28">
      <t>ショク</t>
    </rPh>
    <rPh sb="29" eb="30">
      <t>ヤサ</t>
    </rPh>
    <rPh sb="32" eb="33">
      <t>アジ</t>
    </rPh>
    <rPh sb="41" eb="42">
      <t>ユズ</t>
    </rPh>
    <rPh sb="51" eb="52">
      <t>フ</t>
    </rPh>
    <rPh sb="62" eb="63">
      <t>アジ</t>
    </rPh>
    <rPh sb="69" eb="70">
      <t>チガ</t>
    </rPh>
    <rPh sb="72" eb="73">
      <t>カン</t>
    </rPh>
    <rPh sb="83" eb="84">
      <t>タ</t>
    </rPh>
    <rPh sb="85" eb="86">
      <t>カタ</t>
    </rPh>
    <rPh sb="88" eb="90">
      <t>ソウイ</t>
    </rPh>
    <rPh sb="91" eb="93">
      <t>カクニン</t>
    </rPh>
    <rPh sb="94" eb="95">
      <t>オコタ</t>
    </rPh>
    <rPh sb="99" eb="101">
      <t>コセイ</t>
    </rPh>
    <rPh sb="102" eb="103">
      <t>タノ</t>
    </rPh>
    <rPh sb="106" eb="108">
      <t>カイショク</t>
    </rPh>
    <phoneticPr fontId="1"/>
  </si>
  <si>
    <t xml:space="preserve">フィッシュカリー、米など、インド料理との違いを少しでも見つけようと努力し、フワッと納得。
しかし、料理としては、インドで見られるものとさして変わらずとの流れになり、先入観を裏付けることに。
最貧国が実はそうでもないのでは？というテーブルトークが一番バングラらしさだったかも。
</t>
    <rPh sb="9" eb="10">
      <t>コメ</t>
    </rPh>
    <rPh sb="16" eb="18">
      <t>リョウリ</t>
    </rPh>
    <rPh sb="20" eb="21">
      <t>チガ</t>
    </rPh>
    <rPh sb="23" eb="24">
      <t>スコ</t>
    </rPh>
    <rPh sb="27" eb="28">
      <t>ミ</t>
    </rPh>
    <rPh sb="33" eb="35">
      <t>ドリョク</t>
    </rPh>
    <rPh sb="41" eb="43">
      <t>ナットク</t>
    </rPh>
    <rPh sb="49" eb="51">
      <t>リョウリ</t>
    </rPh>
    <rPh sb="60" eb="61">
      <t>ミ</t>
    </rPh>
    <rPh sb="70" eb="71">
      <t>カ</t>
    </rPh>
    <rPh sb="76" eb="77">
      <t>ナガ</t>
    </rPh>
    <rPh sb="82" eb="85">
      <t>センニュウカン</t>
    </rPh>
    <rPh sb="86" eb="88">
      <t>ウラヅ</t>
    </rPh>
    <rPh sb="95" eb="98">
      <t>サイヒンコク</t>
    </rPh>
    <rPh sb="99" eb="100">
      <t>ジツ</t>
    </rPh>
    <rPh sb="122" eb="124">
      <t>イチバン</t>
    </rPh>
    <phoneticPr fontId="1"/>
  </si>
  <si>
    <t xml:space="preserve">中東料理の中にシリアらしさ見つけることができるか？ヨーグルトソースの池の中にその答えがあったと言えるかも。Theシリア料理！というメニューには届かなかったように思うものの、フランス料理の影響に見える上品さも有ったような無かったような…。
</t>
    <rPh sb="0" eb="2">
      <t>チュウトウ</t>
    </rPh>
    <rPh sb="2" eb="4">
      <t>リョウリ</t>
    </rPh>
    <rPh sb="5" eb="6">
      <t>ナカ</t>
    </rPh>
    <rPh sb="13" eb="14">
      <t>ミ</t>
    </rPh>
    <rPh sb="34" eb="35">
      <t>イケ</t>
    </rPh>
    <rPh sb="36" eb="37">
      <t>ナカ</t>
    </rPh>
    <rPh sb="40" eb="41">
      <t>コタ</t>
    </rPh>
    <rPh sb="47" eb="48">
      <t>イ</t>
    </rPh>
    <rPh sb="59" eb="61">
      <t>リョウリ</t>
    </rPh>
    <rPh sb="71" eb="72">
      <t>トド</t>
    </rPh>
    <rPh sb="80" eb="81">
      <t>オモ</t>
    </rPh>
    <rPh sb="90" eb="92">
      <t>リョウリ</t>
    </rPh>
    <rPh sb="93" eb="95">
      <t>エイキョウ</t>
    </rPh>
    <rPh sb="96" eb="97">
      <t>ミ</t>
    </rPh>
    <rPh sb="99" eb="101">
      <t>ジョウヒン</t>
    </rPh>
    <rPh sb="103" eb="104">
      <t>ア</t>
    </rPh>
    <rPh sb="109" eb="110">
      <t>ナ</t>
    </rPh>
    <phoneticPr fontId="1"/>
  </si>
  <si>
    <t xml:space="preserve">ハンガリー料理orブルガリア料理のどちらに近い？その答えはルーマニア料理はルーマニア料理。
隣国に似ている料理がありつつも、メリハリある味付けと、上品な味わいで、他国料理との比較を許さないところが興味深かった。
店員さんのルーマニア蘊蓄も勉強になった。
</t>
    <rPh sb="5" eb="7">
      <t>リョウリ</t>
    </rPh>
    <rPh sb="14" eb="16">
      <t>リョウリ</t>
    </rPh>
    <rPh sb="21" eb="22">
      <t>チカ</t>
    </rPh>
    <rPh sb="26" eb="27">
      <t>コタ</t>
    </rPh>
    <rPh sb="34" eb="36">
      <t>リョウリ</t>
    </rPh>
    <rPh sb="42" eb="44">
      <t>リョウリ</t>
    </rPh>
    <rPh sb="46" eb="48">
      <t>リンゴク</t>
    </rPh>
    <rPh sb="49" eb="50">
      <t>ニ</t>
    </rPh>
    <rPh sb="53" eb="55">
      <t>リョウリ</t>
    </rPh>
    <rPh sb="68" eb="70">
      <t>アジツ</t>
    </rPh>
    <rPh sb="73" eb="75">
      <t>ジョウヒン</t>
    </rPh>
    <rPh sb="76" eb="77">
      <t>アジ</t>
    </rPh>
    <rPh sb="81" eb="83">
      <t>タコク</t>
    </rPh>
    <rPh sb="83" eb="85">
      <t>リョウリ</t>
    </rPh>
    <rPh sb="87" eb="89">
      <t>ヒカク</t>
    </rPh>
    <rPh sb="90" eb="91">
      <t>ユル</t>
    </rPh>
    <rPh sb="98" eb="101">
      <t>キョウミブカ</t>
    </rPh>
    <rPh sb="106" eb="108">
      <t>テンイン</t>
    </rPh>
    <rPh sb="119" eb="121">
      <t>ベンキョウ</t>
    </rPh>
    <phoneticPr fontId="1"/>
  </si>
  <si>
    <t xml:space="preserve">芋虫食ったったぁ！WGT初お目見えの虫料理。蝶の幼虫とのこと。ドキドキしながらの挑戦も、何のことは無くシャリシャリと普通に食せた。
常設メニュー外の特別料理をアレンジいただき、現地食材も堪能。またトークサポートもいただき、見知らぬ国ながらバーチャル探訪できた。
</t>
    <rPh sb="0" eb="2">
      <t>イモムシ</t>
    </rPh>
    <rPh sb="2" eb="3">
      <t>ク</t>
    </rPh>
    <rPh sb="12" eb="13">
      <t>ハツ</t>
    </rPh>
    <rPh sb="14" eb="16">
      <t>メミ</t>
    </rPh>
    <rPh sb="18" eb="19">
      <t>ムシ</t>
    </rPh>
    <rPh sb="19" eb="21">
      <t>リョウリ</t>
    </rPh>
    <rPh sb="22" eb="23">
      <t>チョウ</t>
    </rPh>
    <rPh sb="24" eb="26">
      <t>ヨウチュウ</t>
    </rPh>
    <rPh sb="40" eb="42">
      <t>チョウセン</t>
    </rPh>
    <rPh sb="44" eb="45">
      <t>ナン</t>
    </rPh>
    <rPh sb="49" eb="50">
      <t>ナ</t>
    </rPh>
    <rPh sb="58" eb="60">
      <t>フツウ</t>
    </rPh>
    <rPh sb="61" eb="62">
      <t>ショク</t>
    </rPh>
    <rPh sb="66" eb="68">
      <t>ジョウセツ</t>
    </rPh>
    <rPh sb="72" eb="73">
      <t>ガイ</t>
    </rPh>
    <rPh sb="74" eb="76">
      <t>トクベツ</t>
    </rPh>
    <rPh sb="76" eb="78">
      <t>リョウリ</t>
    </rPh>
    <rPh sb="88" eb="90">
      <t>ゲンチ</t>
    </rPh>
    <rPh sb="90" eb="92">
      <t>ショクザイ</t>
    </rPh>
    <rPh sb="93" eb="95">
      <t>タンノウ</t>
    </rPh>
    <rPh sb="111" eb="113">
      <t>ミシ</t>
    </rPh>
    <rPh sb="115" eb="116">
      <t>クニ</t>
    </rPh>
    <rPh sb="124" eb="126">
      <t>タンボウ</t>
    </rPh>
    <phoneticPr fontId="1"/>
  </si>
  <si>
    <t xml:space="preserve">クスクス＆タジン…ベルベル人料理炸裂！
様々なスパイスと、調理法によるエキスの融合を感じる噂に違わぬ味わいが印象的だった。
デザートやドリンクなどもそつなく充実しており、諸子料理の奥深さが窺えた。
世界からも注目される評価も納得。
</t>
    <rPh sb="20" eb="22">
      <t>サマザマ</t>
    </rPh>
    <rPh sb="29" eb="32">
      <t>チョウリホウ</t>
    </rPh>
    <rPh sb="39" eb="41">
      <t>ユウゴウ</t>
    </rPh>
    <rPh sb="42" eb="43">
      <t>カン</t>
    </rPh>
    <rPh sb="45" eb="46">
      <t>ウワサ</t>
    </rPh>
    <rPh sb="47" eb="48">
      <t>タガ</t>
    </rPh>
    <rPh sb="50" eb="51">
      <t>アジ</t>
    </rPh>
    <rPh sb="54" eb="57">
      <t>インショウテキ</t>
    </rPh>
    <rPh sb="78" eb="80">
      <t>ジュウジツ</t>
    </rPh>
    <rPh sb="85" eb="86">
      <t>モロ</t>
    </rPh>
    <rPh sb="86" eb="87">
      <t>コ</t>
    </rPh>
    <rPh sb="87" eb="89">
      <t>リョウリ</t>
    </rPh>
    <rPh sb="90" eb="92">
      <t>オクブカ</t>
    </rPh>
    <rPh sb="94" eb="95">
      <t>ウカガ</t>
    </rPh>
    <rPh sb="99" eb="101">
      <t>セカイ</t>
    </rPh>
    <rPh sb="104" eb="106">
      <t>チュウモク</t>
    </rPh>
    <rPh sb="109" eb="111">
      <t>ヒョウカ</t>
    </rPh>
    <rPh sb="112" eb="114">
      <t>ナットク</t>
    </rPh>
    <phoneticPr fontId="1"/>
  </si>
  <si>
    <t xml:space="preserve">本場スロヴェニアになぞらえるとトリグラウ山頂のレストランで行ったかのような極寒京都開催。
そば料理、ジビエ料理、隣国でも食される料理とスロヴェニアらしいメニューを堪能。家庭料理の店ゆえか田舎っぽい素朴さが魅力だった。
</t>
    <rPh sb="0" eb="2">
      <t>ホンバ</t>
    </rPh>
    <rPh sb="20" eb="22">
      <t>サンチョウ</t>
    </rPh>
    <rPh sb="29" eb="30">
      <t>オコナ</t>
    </rPh>
    <rPh sb="47" eb="49">
      <t>リョウリ</t>
    </rPh>
    <rPh sb="53" eb="55">
      <t>リョウリ</t>
    </rPh>
    <rPh sb="56" eb="58">
      <t>リンゴク</t>
    </rPh>
    <rPh sb="60" eb="61">
      <t>ショク</t>
    </rPh>
    <rPh sb="64" eb="66">
      <t>リョウリ</t>
    </rPh>
    <rPh sb="81" eb="83">
      <t>タンノウ</t>
    </rPh>
    <rPh sb="84" eb="86">
      <t>カテイ</t>
    </rPh>
    <rPh sb="86" eb="88">
      <t>リョウリ</t>
    </rPh>
    <rPh sb="89" eb="90">
      <t>ミセ</t>
    </rPh>
    <rPh sb="93" eb="95">
      <t>イナカ</t>
    </rPh>
    <rPh sb="98" eb="100">
      <t>ソボク</t>
    </rPh>
    <rPh sb="102" eb="104">
      <t>ミリョク</t>
    </rPh>
    <phoneticPr fontId="1"/>
  </si>
  <si>
    <t xml:space="preserve">日系人の経営する店とあって、本場のニュアンスを十分感じられる味わいだった。むしろ、日本人が満足するべく本場以上だったような。
サルテーニャは最高だったものの、クニャペやチューロなど食べそびれた料理も有り、これは今後EXTRA開催を期待。
</t>
    <rPh sb="0" eb="3">
      <t>ニッケイジン</t>
    </rPh>
    <rPh sb="4" eb="6">
      <t>ケイエイ</t>
    </rPh>
    <rPh sb="8" eb="9">
      <t>ミセ</t>
    </rPh>
    <rPh sb="14" eb="16">
      <t>ホンバ</t>
    </rPh>
    <rPh sb="23" eb="25">
      <t>ジュウブン</t>
    </rPh>
    <rPh sb="25" eb="26">
      <t>カン</t>
    </rPh>
    <rPh sb="30" eb="31">
      <t>アジ</t>
    </rPh>
    <rPh sb="41" eb="44">
      <t>ニホンジン</t>
    </rPh>
    <rPh sb="45" eb="47">
      <t>マンゾク</t>
    </rPh>
    <rPh sb="51" eb="53">
      <t>ホンバ</t>
    </rPh>
    <rPh sb="53" eb="55">
      <t>イジョウ</t>
    </rPh>
    <rPh sb="70" eb="72">
      <t>サイコウ</t>
    </rPh>
    <rPh sb="90" eb="91">
      <t>タ</t>
    </rPh>
    <rPh sb="96" eb="98">
      <t>リョウリ</t>
    </rPh>
    <rPh sb="99" eb="100">
      <t>ア</t>
    </rPh>
    <rPh sb="105" eb="107">
      <t>コンゴ</t>
    </rPh>
    <rPh sb="112" eb="114">
      <t>カイサイ</t>
    </rPh>
    <rPh sb="115" eb="117">
      <t>キタイ</t>
    </rPh>
    <phoneticPr fontId="1"/>
  </si>
  <si>
    <t xml:space="preserve">大使館夫人の手料理と触れ込みのあった料理。イベントということもあり、1品のみかと思いきや、片手に余る料理数が登場。大人買いにて完食。オイルが使われこってり系の味わいであったものの、アフリカ料理らしい風味の味わえお国柄も偲べた。
</t>
    <rPh sb="0" eb="3">
      <t>タイシカン</t>
    </rPh>
    <rPh sb="3" eb="5">
      <t>フジン</t>
    </rPh>
    <rPh sb="6" eb="9">
      <t>テリョウリ</t>
    </rPh>
    <rPh sb="10" eb="11">
      <t>フ</t>
    </rPh>
    <rPh sb="12" eb="13">
      <t>コ</t>
    </rPh>
    <rPh sb="18" eb="20">
      <t>リョウリ</t>
    </rPh>
    <rPh sb="35" eb="36">
      <t>ヒン</t>
    </rPh>
    <rPh sb="40" eb="41">
      <t>オモ</t>
    </rPh>
    <rPh sb="45" eb="47">
      <t>カタテ</t>
    </rPh>
    <rPh sb="48" eb="49">
      <t>アマ</t>
    </rPh>
    <rPh sb="50" eb="52">
      <t>リョウリ</t>
    </rPh>
    <rPh sb="52" eb="53">
      <t>スウ</t>
    </rPh>
    <rPh sb="54" eb="56">
      <t>トウジョウ</t>
    </rPh>
    <rPh sb="57" eb="59">
      <t>オトナ</t>
    </rPh>
    <rPh sb="59" eb="60">
      <t>カ</t>
    </rPh>
    <rPh sb="63" eb="64">
      <t>カン</t>
    </rPh>
    <rPh sb="64" eb="65">
      <t>ショク</t>
    </rPh>
    <rPh sb="70" eb="71">
      <t>ツカ</t>
    </rPh>
    <rPh sb="77" eb="78">
      <t>ケイ</t>
    </rPh>
    <rPh sb="79" eb="80">
      <t>アジ</t>
    </rPh>
    <rPh sb="94" eb="96">
      <t>リョウリ</t>
    </rPh>
    <rPh sb="99" eb="101">
      <t>フウミ</t>
    </rPh>
    <rPh sb="102" eb="103">
      <t>アジ</t>
    </rPh>
    <rPh sb="106" eb="108">
      <t>クニガラ</t>
    </rPh>
    <rPh sb="109" eb="110">
      <t>シノ</t>
    </rPh>
    <phoneticPr fontId="1"/>
  </si>
  <si>
    <t xml:space="preserve">スリランカ料理店に無理を言ってモルディブ料理の回を実現。森林リゾート内のログハウスにて優雅なひと時を過ごしながら満喫。
ガルディア、クグルリハが登場。食自体の美味しさもさることながら、食べ方を忠実に再現しながら会食することでまた一段の味わいを楽しめた。
</t>
    <rPh sb="5" eb="7">
      <t>リョウリ</t>
    </rPh>
    <rPh sb="7" eb="8">
      <t>テン</t>
    </rPh>
    <rPh sb="9" eb="11">
      <t>ムリ</t>
    </rPh>
    <rPh sb="12" eb="13">
      <t>イ</t>
    </rPh>
    <rPh sb="20" eb="22">
      <t>リョウリ</t>
    </rPh>
    <rPh sb="23" eb="24">
      <t>カイ</t>
    </rPh>
    <rPh sb="25" eb="27">
      <t>ジツゲン</t>
    </rPh>
    <rPh sb="28" eb="30">
      <t>シンリン</t>
    </rPh>
    <rPh sb="34" eb="35">
      <t>ナイ</t>
    </rPh>
    <rPh sb="43" eb="45">
      <t>ユウガ</t>
    </rPh>
    <rPh sb="48" eb="49">
      <t>トキ</t>
    </rPh>
    <rPh sb="50" eb="51">
      <t>ス</t>
    </rPh>
    <rPh sb="56" eb="58">
      <t>マンキツ</t>
    </rPh>
    <rPh sb="72" eb="74">
      <t>トウジョウ</t>
    </rPh>
    <rPh sb="75" eb="76">
      <t>ショク</t>
    </rPh>
    <rPh sb="76" eb="78">
      <t>ジタイ</t>
    </rPh>
    <rPh sb="79" eb="81">
      <t>オイ</t>
    </rPh>
    <rPh sb="92" eb="93">
      <t>タ</t>
    </rPh>
    <rPh sb="94" eb="95">
      <t>カタ</t>
    </rPh>
    <rPh sb="96" eb="98">
      <t>チュウジツ</t>
    </rPh>
    <rPh sb="99" eb="101">
      <t>サイゲン</t>
    </rPh>
    <rPh sb="105" eb="107">
      <t>カイショク</t>
    </rPh>
    <rPh sb="114" eb="116">
      <t>イチダン</t>
    </rPh>
    <rPh sb="117" eb="118">
      <t>アジ</t>
    </rPh>
    <rPh sb="121" eb="122">
      <t>タノ</t>
    </rPh>
    <phoneticPr fontId="1"/>
  </si>
  <si>
    <t xml:space="preserve">エチオピア料理を開催した店に交渉してリビア料理の回を実現。コフタ、ショルパ、クスクスとリビア王道の料理を楽しめるも、実は他国でもよく食されるメニュー。リビアらしさは？うーん、正直よく分からず。でも、リビアのお国柄を調味料にすれば、それなりの形になったと言えましょう。
</t>
    <rPh sb="5" eb="7">
      <t>リョウリ</t>
    </rPh>
    <rPh sb="8" eb="10">
      <t>カイサイ</t>
    </rPh>
    <rPh sb="12" eb="13">
      <t>テン</t>
    </rPh>
    <rPh sb="14" eb="16">
      <t>コウショウ</t>
    </rPh>
    <rPh sb="21" eb="23">
      <t>リョウリ</t>
    </rPh>
    <rPh sb="24" eb="25">
      <t>カイ</t>
    </rPh>
    <rPh sb="26" eb="28">
      <t>ジツゲン</t>
    </rPh>
    <rPh sb="46" eb="48">
      <t>オウドウ</t>
    </rPh>
    <rPh sb="49" eb="51">
      <t>リョウリ</t>
    </rPh>
    <rPh sb="52" eb="53">
      <t>タノ</t>
    </rPh>
    <rPh sb="58" eb="59">
      <t>ジツ</t>
    </rPh>
    <rPh sb="60" eb="62">
      <t>タコク</t>
    </rPh>
    <rPh sb="66" eb="67">
      <t>ショク</t>
    </rPh>
    <rPh sb="87" eb="89">
      <t>ショウジキ</t>
    </rPh>
    <rPh sb="91" eb="92">
      <t>ワ</t>
    </rPh>
    <rPh sb="104" eb="106">
      <t>クニガラ</t>
    </rPh>
    <rPh sb="107" eb="110">
      <t>チョウミリョウ</t>
    </rPh>
    <rPh sb="120" eb="121">
      <t>カタチ</t>
    </rPh>
    <rPh sb="126" eb="127">
      <t>イ</t>
    </rPh>
    <phoneticPr fontId="1"/>
  </si>
  <si>
    <t xml:space="preserve">中南米料理と独自料理の共演が印象的だった回。とうもろこしの香りと肉食主義者らしい牛肉メニューが特徴的なんて事実はあるも、そのボリュームが半端なくて全ての思いが吹き飛んでしまうのほどだった。
貸切状態だったにも関わらずお店の方の巻き込みに失敗。ネイティブネタが…勿体ない。
</t>
    <rPh sb="0" eb="3">
      <t>チュウナンベイ</t>
    </rPh>
    <rPh sb="3" eb="5">
      <t>リョウリ</t>
    </rPh>
    <rPh sb="6" eb="8">
      <t>ドクジ</t>
    </rPh>
    <rPh sb="8" eb="10">
      <t>リョウリ</t>
    </rPh>
    <rPh sb="11" eb="13">
      <t>キョウエン</t>
    </rPh>
    <rPh sb="14" eb="17">
      <t>インショウテキ</t>
    </rPh>
    <rPh sb="20" eb="21">
      <t>カイ</t>
    </rPh>
    <rPh sb="29" eb="30">
      <t>カオ</t>
    </rPh>
    <rPh sb="32" eb="34">
      <t>ニクショク</t>
    </rPh>
    <rPh sb="34" eb="36">
      <t>シュギ</t>
    </rPh>
    <rPh sb="36" eb="37">
      <t>シャ</t>
    </rPh>
    <rPh sb="40" eb="42">
      <t>ギュウニク</t>
    </rPh>
    <rPh sb="47" eb="50">
      <t>トクチョウテキ</t>
    </rPh>
    <rPh sb="53" eb="55">
      <t>ジジツ</t>
    </rPh>
    <rPh sb="68" eb="70">
      <t>ハンパ</t>
    </rPh>
    <rPh sb="73" eb="74">
      <t>スベ</t>
    </rPh>
    <rPh sb="76" eb="77">
      <t>オモ</t>
    </rPh>
    <rPh sb="79" eb="80">
      <t>フ</t>
    </rPh>
    <rPh sb="81" eb="82">
      <t>ト</t>
    </rPh>
    <rPh sb="95" eb="96">
      <t>カ</t>
    </rPh>
    <rPh sb="96" eb="97">
      <t>キ</t>
    </rPh>
    <rPh sb="97" eb="99">
      <t>ジョウタイ</t>
    </rPh>
    <rPh sb="104" eb="105">
      <t>カカ</t>
    </rPh>
    <rPh sb="109" eb="110">
      <t>ミセ</t>
    </rPh>
    <rPh sb="111" eb="112">
      <t>カタ</t>
    </rPh>
    <rPh sb="113" eb="114">
      <t>マ</t>
    </rPh>
    <rPh sb="115" eb="116">
      <t>コ</t>
    </rPh>
    <rPh sb="118" eb="120">
      <t>シッパイ</t>
    </rPh>
    <rPh sb="130" eb="132">
      <t>モッタイ</t>
    </rPh>
    <phoneticPr fontId="1"/>
  </si>
  <si>
    <t xml:space="preserve">マダガスカル人イタリア料理シェフの所属店を追い掛けて辿りついた先はジャズライブハウス。
演奏の合間のテーブルトークはたいへんだったものの、一風変わって良かったかと。
料理はプレートタイプのサーヴ。雰囲気はイタリア風だったがマダガスカルらしさを感じるメニューだった。
</t>
    <rPh sb="6" eb="7">
      <t>ジン</t>
    </rPh>
    <rPh sb="11" eb="13">
      <t>リョウリ</t>
    </rPh>
    <rPh sb="17" eb="19">
      <t>ショゾク</t>
    </rPh>
    <rPh sb="19" eb="20">
      <t>ミセ</t>
    </rPh>
    <rPh sb="21" eb="22">
      <t>オ</t>
    </rPh>
    <rPh sb="23" eb="24">
      <t>カ</t>
    </rPh>
    <rPh sb="26" eb="27">
      <t>タド</t>
    </rPh>
    <rPh sb="31" eb="32">
      <t>サキ</t>
    </rPh>
    <rPh sb="44" eb="46">
      <t>エンソウ</t>
    </rPh>
    <rPh sb="47" eb="49">
      <t>アイマ</t>
    </rPh>
    <rPh sb="69" eb="71">
      <t>イップウ</t>
    </rPh>
    <rPh sb="71" eb="72">
      <t>カ</t>
    </rPh>
    <rPh sb="75" eb="76">
      <t>ヨ</t>
    </rPh>
    <rPh sb="83" eb="85">
      <t>リョウリ</t>
    </rPh>
    <rPh sb="98" eb="101">
      <t>フンイキ</t>
    </rPh>
    <rPh sb="106" eb="107">
      <t>フウ</t>
    </rPh>
    <rPh sb="121" eb="122">
      <t>カン</t>
    </rPh>
    <phoneticPr fontId="1"/>
  </si>
  <si>
    <t xml:space="preserve">チェコ料理の店に無理をお願いしてスロバキア料理を整えていただいた回。料理の個性が乏しい折、中でも"らしさ"が伺える料理を堪能。併せて蘊蓄調味料からスロバキアの村っぽいお国柄も感じることができ馴染みが無い国ながら興味深く偲べた。
</t>
    <rPh sb="3" eb="5">
      <t>リョウリ</t>
    </rPh>
    <rPh sb="6" eb="7">
      <t>ミセ</t>
    </rPh>
    <rPh sb="8" eb="10">
      <t>ムリ</t>
    </rPh>
    <rPh sb="12" eb="13">
      <t>ネガ</t>
    </rPh>
    <rPh sb="21" eb="23">
      <t>リョウリ</t>
    </rPh>
    <rPh sb="24" eb="25">
      <t>トトノ</t>
    </rPh>
    <rPh sb="32" eb="33">
      <t>カイ</t>
    </rPh>
    <rPh sb="34" eb="36">
      <t>リョウリ</t>
    </rPh>
    <rPh sb="37" eb="39">
      <t>コセイ</t>
    </rPh>
    <rPh sb="40" eb="41">
      <t>トボ</t>
    </rPh>
    <rPh sb="43" eb="44">
      <t>オリ</t>
    </rPh>
    <rPh sb="45" eb="46">
      <t>ナカ</t>
    </rPh>
    <rPh sb="54" eb="55">
      <t>ウカガ</t>
    </rPh>
    <rPh sb="57" eb="59">
      <t>リョウリ</t>
    </rPh>
    <rPh sb="60" eb="62">
      <t>タンノウ</t>
    </rPh>
    <rPh sb="63" eb="64">
      <t>アワ</t>
    </rPh>
    <rPh sb="66" eb="68">
      <t>ウンチク</t>
    </rPh>
    <rPh sb="68" eb="71">
      <t>チョウミリョウ</t>
    </rPh>
    <rPh sb="79" eb="80">
      <t>ムラ</t>
    </rPh>
    <rPh sb="84" eb="86">
      <t>クニガラ</t>
    </rPh>
    <rPh sb="87" eb="88">
      <t>カン</t>
    </rPh>
    <rPh sb="95" eb="97">
      <t>ナジ</t>
    </rPh>
    <rPh sb="99" eb="100">
      <t>ナ</t>
    </rPh>
    <rPh sb="101" eb="102">
      <t>クニ</t>
    </rPh>
    <rPh sb="105" eb="108">
      <t>キョウミブカ</t>
    </rPh>
    <rPh sb="109" eb="110">
      <t>シノ</t>
    </rPh>
    <phoneticPr fontId="1"/>
  </si>
  <si>
    <t xml:space="preserve">ウイグル料理レストランにて関連国カザフスタンの料理を特別にしつらえていただく趣向で実施。一品一品説明をいだだき特徴を理解しながらの会食。羊料理を十分に堪能。ラグマンやマンティなど定番メニューもこなすことができて満足。
</t>
    <rPh sb="4" eb="6">
      <t>リョウリ</t>
    </rPh>
    <rPh sb="13" eb="15">
      <t>カンレン</t>
    </rPh>
    <rPh sb="15" eb="16">
      <t>コク</t>
    </rPh>
    <rPh sb="23" eb="25">
      <t>リョウリ</t>
    </rPh>
    <rPh sb="26" eb="28">
      <t>トクベツ</t>
    </rPh>
    <rPh sb="38" eb="40">
      <t>シュコウ</t>
    </rPh>
    <rPh sb="41" eb="43">
      <t>ジッシ</t>
    </rPh>
    <rPh sb="44" eb="46">
      <t>イッピン</t>
    </rPh>
    <rPh sb="46" eb="48">
      <t>イッピン</t>
    </rPh>
    <rPh sb="48" eb="50">
      <t>セツメイ</t>
    </rPh>
    <rPh sb="55" eb="57">
      <t>トクチョウ</t>
    </rPh>
    <rPh sb="58" eb="60">
      <t>リカイ</t>
    </rPh>
    <rPh sb="65" eb="67">
      <t>カイショク</t>
    </rPh>
    <rPh sb="68" eb="69">
      <t>ヒツジ</t>
    </rPh>
    <rPh sb="69" eb="71">
      <t>リョウリ</t>
    </rPh>
    <rPh sb="72" eb="74">
      <t>ジュウブン</t>
    </rPh>
    <rPh sb="75" eb="77">
      <t>タンノウ</t>
    </rPh>
    <rPh sb="89" eb="91">
      <t>テイバン</t>
    </rPh>
    <rPh sb="105" eb="107">
      <t>マンゾク</t>
    </rPh>
    <phoneticPr fontId="1"/>
  </si>
  <si>
    <t xml:space="preserve">ずっと気になっていたレストランにやっと訪店。ロシア料理との違いを意識しながらジャガイモ料理を中心に注文。しかし、興味深かったのはジャガイモよりも副食材(きのこやレバー)の香りが立っていること。主食材の奥ゆかしさに好感。別にロシア民謡演奏のパフォーマンスが楽しかった。
</t>
    <rPh sb="3" eb="4">
      <t>キ</t>
    </rPh>
    <rPh sb="19" eb="20">
      <t>ホウ</t>
    </rPh>
    <rPh sb="20" eb="21">
      <t>ミセ</t>
    </rPh>
    <rPh sb="25" eb="27">
      <t>リョウリ</t>
    </rPh>
    <rPh sb="29" eb="30">
      <t>チガ</t>
    </rPh>
    <rPh sb="32" eb="34">
      <t>イシキ</t>
    </rPh>
    <rPh sb="43" eb="45">
      <t>リョウリ</t>
    </rPh>
    <rPh sb="46" eb="48">
      <t>チュウシン</t>
    </rPh>
    <rPh sb="49" eb="51">
      <t>チュウモン</t>
    </rPh>
    <rPh sb="56" eb="59">
      <t>キョウミブカ</t>
    </rPh>
    <rPh sb="72" eb="73">
      <t>フク</t>
    </rPh>
    <rPh sb="73" eb="75">
      <t>ショクザイ</t>
    </rPh>
    <rPh sb="85" eb="86">
      <t>カオ</t>
    </rPh>
    <rPh sb="88" eb="89">
      <t>タ</t>
    </rPh>
    <rPh sb="96" eb="97">
      <t>シュ</t>
    </rPh>
    <rPh sb="97" eb="99">
      <t>ショクザイ</t>
    </rPh>
    <rPh sb="100" eb="101">
      <t>オク</t>
    </rPh>
    <rPh sb="106" eb="108">
      <t>コウカン</t>
    </rPh>
    <rPh sb="109" eb="110">
      <t>ベツ</t>
    </rPh>
    <rPh sb="114" eb="116">
      <t>ミンヨウ</t>
    </rPh>
    <rPh sb="116" eb="118">
      <t>エンソウ</t>
    </rPh>
    <rPh sb="127" eb="128">
      <t>タノ</t>
    </rPh>
    <phoneticPr fontId="1"/>
  </si>
  <si>
    <t xml:space="preserve">第100回記念回は大使館での会食。
料理についての特徴はイマイチ不明だったものの、作り方のプロセスは興味深かった。逆にバザーで売られていた菓子にオマーンらしさを感じた。
大使夫人による文化説明も勉強にはなったが、ちょっと一面的な印象も。
</t>
    <rPh sb="0" eb="1">
      <t>ダイ</t>
    </rPh>
    <rPh sb="4" eb="5">
      <t>カイ</t>
    </rPh>
    <rPh sb="5" eb="7">
      <t>キネン</t>
    </rPh>
    <rPh sb="7" eb="8">
      <t>カイ</t>
    </rPh>
    <rPh sb="9" eb="12">
      <t>タイシカン</t>
    </rPh>
    <rPh sb="14" eb="16">
      <t>カイショク</t>
    </rPh>
    <rPh sb="18" eb="20">
      <t>リョウリ</t>
    </rPh>
    <rPh sb="25" eb="27">
      <t>トクチョウ</t>
    </rPh>
    <rPh sb="32" eb="34">
      <t>フメイ</t>
    </rPh>
    <rPh sb="41" eb="42">
      <t>ツク</t>
    </rPh>
    <rPh sb="43" eb="44">
      <t>カタ</t>
    </rPh>
    <rPh sb="50" eb="53">
      <t>キョウミブカ</t>
    </rPh>
    <rPh sb="57" eb="58">
      <t>ギャク</t>
    </rPh>
    <rPh sb="63" eb="64">
      <t>ウ</t>
    </rPh>
    <rPh sb="69" eb="71">
      <t>カシ</t>
    </rPh>
    <rPh sb="80" eb="81">
      <t>カン</t>
    </rPh>
    <rPh sb="85" eb="87">
      <t>タイシ</t>
    </rPh>
    <rPh sb="87" eb="89">
      <t>フジン</t>
    </rPh>
    <rPh sb="92" eb="94">
      <t>ブンカ</t>
    </rPh>
    <rPh sb="94" eb="96">
      <t>セツメイ</t>
    </rPh>
    <rPh sb="97" eb="99">
      <t>ベンキョウ</t>
    </rPh>
    <rPh sb="110" eb="113">
      <t>イチメンテキ</t>
    </rPh>
    <rPh sb="114" eb="116">
      <t>インショウ</t>
    </rPh>
    <phoneticPr fontId="1"/>
  </si>
  <si>
    <t xml:space="preserve">キューバ御飯として、御飯、バナナ、キャッサバ、肉、魚など雑多に堪能。それぞれ味付けが素晴らしく、きっと御国の料理より美味しいだろうと勝手に思料。
陽気な店員さんのいじりに耐え忍んだ結果、カストロ&amp;ゲバラの貴重な写真も見せてもらい御満悦。
</t>
    <rPh sb="4" eb="6">
      <t>ゴハン</t>
    </rPh>
    <rPh sb="10" eb="12">
      <t>ゴハン</t>
    </rPh>
    <rPh sb="23" eb="24">
      <t>ニク</t>
    </rPh>
    <rPh sb="25" eb="26">
      <t>サカナ</t>
    </rPh>
    <rPh sb="28" eb="30">
      <t>ザッタ</t>
    </rPh>
    <rPh sb="31" eb="33">
      <t>タンノウ</t>
    </rPh>
    <rPh sb="38" eb="40">
      <t>アジツ</t>
    </rPh>
    <rPh sb="42" eb="44">
      <t>スバ</t>
    </rPh>
    <rPh sb="51" eb="53">
      <t>オクニ</t>
    </rPh>
    <rPh sb="54" eb="56">
      <t>リョウリ</t>
    </rPh>
    <rPh sb="58" eb="60">
      <t>オイ</t>
    </rPh>
    <rPh sb="66" eb="68">
      <t>カッテ</t>
    </rPh>
    <rPh sb="69" eb="71">
      <t>シリョウ</t>
    </rPh>
    <rPh sb="73" eb="75">
      <t>ヨウキ</t>
    </rPh>
    <rPh sb="76" eb="78">
      <t>テンイン</t>
    </rPh>
    <rPh sb="85" eb="86">
      <t>タ</t>
    </rPh>
    <rPh sb="87" eb="88">
      <t>シノ</t>
    </rPh>
    <rPh sb="90" eb="92">
      <t>ケッカ</t>
    </rPh>
    <rPh sb="102" eb="104">
      <t>キチョウ</t>
    </rPh>
    <rPh sb="105" eb="107">
      <t>シャシン</t>
    </rPh>
    <rPh sb="108" eb="109">
      <t>ミ</t>
    </rPh>
    <rPh sb="114" eb="117">
      <t>ゴマンエツ</t>
    </rPh>
    <phoneticPr fontId="1"/>
  </si>
  <si>
    <t xml:space="preserve">南の島の食べ物は捉えどころが難しい。ココナッツミルクの多様、イモ系料理の多彩さはイメージ通りなものの、意外に中華系のメニューが目立った。マスターからはネット情報の向こう側にあるリアリティある話題も提供いただき、臨場感ある会食になった。
</t>
    <rPh sb="0" eb="1">
      <t>ミナミ</t>
    </rPh>
    <rPh sb="2" eb="3">
      <t>シマ</t>
    </rPh>
    <rPh sb="4" eb="5">
      <t>タ</t>
    </rPh>
    <rPh sb="6" eb="7">
      <t>モノ</t>
    </rPh>
    <rPh sb="8" eb="9">
      <t>トラ</t>
    </rPh>
    <rPh sb="14" eb="15">
      <t>ムズカ</t>
    </rPh>
    <rPh sb="27" eb="29">
      <t>タヨウ</t>
    </rPh>
    <rPh sb="32" eb="33">
      <t>ケイ</t>
    </rPh>
    <rPh sb="33" eb="35">
      <t>リョウリ</t>
    </rPh>
    <rPh sb="36" eb="38">
      <t>タサイ</t>
    </rPh>
    <rPh sb="44" eb="45">
      <t>ドオ</t>
    </rPh>
    <rPh sb="51" eb="53">
      <t>イガイ</t>
    </rPh>
    <rPh sb="54" eb="56">
      <t>チュウカ</t>
    </rPh>
    <rPh sb="56" eb="57">
      <t>ケイ</t>
    </rPh>
    <rPh sb="63" eb="65">
      <t>メダ</t>
    </rPh>
    <rPh sb="78" eb="80">
      <t>ジョウホウ</t>
    </rPh>
    <rPh sb="81" eb="82">
      <t>ム</t>
    </rPh>
    <rPh sb="84" eb="85">
      <t>ガワ</t>
    </rPh>
    <rPh sb="95" eb="97">
      <t>ワダイ</t>
    </rPh>
    <rPh sb="98" eb="100">
      <t>テイキョウ</t>
    </rPh>
    <rPh sb="105" eb="108">
      <t>リンジョウカン</t>
    </rPh>
    <rPh sb="110" eb="112">
      <t>カイショク</t>
    </rPh>
    <phoneticPr fontId="1"/>
  </si>
  <si>
    <t xml:space="preserve">お任せハイチ料理コースをお願いしたものの…、どの辺りがハイチだったのか？ フランス料理を食べているかの如し(まぁ、フランス食文化はあるのですけど)。でも、マスターの蘊蓄調味料を振りかけることでハイチを満喫。
</t>
    <rPh sb="1" eb="2">
      <t>マカ</t>
    </rPh>
    <rPh sb="6" eb="8">
      <t>リョウリ</t>
    </rPh>
    <rPh sb="13" eb="14">
      <t>ネガ</t>
    </rPh>
    <rPh sb="24" eb="25">
      <t>アタ</t>
    </rPh>
    <rPh sb="41" eb="43">
      <t>リョウリ</t>
    </rPh>
    <rPh sb="44" eb="45">
      <t>タ</t>
    </rPh>
    <rPh sb="51" eb="52">
      <t>ゴト</t>
    </rPh>
    <rPh sb="61" eb="64">
      <t>ショクブンカ</t>
    </rPh>
    <rPh sb="82" eb="84">
      <t>ウンチク</t>
    </rPh>
    <rPh sb="84" eb="87">
      <t>チョウミリョウ</t>
    </rPh>
    <rPh sb="88" eb="89">
      <t>フ</t>
    </rPh>
    <rPh sb="100" eb="102">
      <t>マンキツ</t>
    </rPh>
    <phoneticPr fontId="1"/>
  </si>
  <si>
    <t xml:space="preserve">ガーナ人のガーナ人によるガーナ人のため店の通り、WGT以外に出入りするのはガーナ人だけ。
現地雑貨が並ぶ店内、手で食すスタイルも「ここだけガーナ」を実感させた。
料理は一部準備が無かったものの穀物系料理を概ね満喫できたが、量は凄まじかった。
</t>
    <rPh sb="3" eb="4">
      <t>ジン</t>
    </rPh>
    <rPh sb="8" eb="9">
      <t>ジン</t>
    </rPh>
    <rPh sb="15" eb="16">
      <t>ジン</t>
    </rPh>
    <rPh sb="19" eb="20">
      <t>ミセ</t>
    </rPh>
    <rPh sb="21" eb="22">
      <t>トオ</t>
    </rPh>
    <rPh sb="27" eb="29">
      <t>イガイ</t>
    </rPh>
    <rPh sb="30" eb="32">
      <t>デイ</t>
    </rPh>
    <rPh sb="40" eb="41">
      <t>ジン</t>
    </rPh>
    <rPh sb="45" eb="47">
      <t>ゲンチ</t>
    </rPh>
    <rPh sb="47" eb="49">
      <t>ザッカ</t>
    </rPh>
    <rPh sb="50" eb="51">
      <t>ナラ</t>
    </rPh>
    <rPh sb="52" eb="54">
      <t>テンナイ</t>
    </rPh>
    <rPh sb="55" eb="56">
      <t>テ</t>
    </rPh>
    <rPh sb="57" eb="58">
      <t>ショク</t>
    </rPh>
    <rPh sb="74" eb="76">
      <t>ジッカン</t>
    </rPh>
    <rPh sb="81" eb="83">
      <t>リョウリ</t>
    </rPh>
    <rPh sb="84" eb="86">
      <t>イチブ</t>
    </rPh>
    <rPh sb="86" eb="88">
      <t>ジュンビ</t>
    </rPh>
    <rPh sb="89" eb="90">
      <t>ナ</t>
    </rPh>
    <rPh sb="96" eb="98">
      <t>コクモツ</t>
    </rPh>
    <rPh sb="98" eb="99">
      <t>ケイ</t>
    </rPh>
    <rPh sb="99" eb="101">
      <t>リョウリ</t>
    </rPh>
    <rPh sb="102" eb="103">
      <t>オオム</t>
    </rPh>
    <rPh sb="104" eb="106">
      <t>マンキツ</t>
    </rPh>
    <rPh sb="111" eb="112">
      <t>リョウ</t>
    </rPh>
    <rPh sb="113" eb="114">
      <t>スサ</t>
    </rPh>
    <phoneticPr fontId="1"/>
  </si>
  <si>
    <t xml:space="preserve">セルビア人ヘレナ先生の指導のもと調理＆会食のスタイルで実施。スープへの拘り、欧州と中東の両面を感じさせる肉料理のバリエーション、異国料理とセルビア料理の融合も楽しめた。セルビア人のプライドにも触れバルカン事情も学べた。
</t>
    <rPh sb="4" eb="5">
      <t>ジン</t>
    </rPh>
    <rPh sb="8" eb="10">
      <t>センセイ</t>
    </rPh>
    <rPh sb="11" eb="13">
      <t>シドウ</t>
    </rPh>
    <rPh sb="16" eb="18">
      <t>チョウリ</t>
    </rPh>
    <rPh sb="19" eb="21">
      <t>カイショク</t>
    </rPh>
    <rPh sb="27" eb="29">
      <t>ジッシ</t>
    </rPh>
    <rPh sb="35" eb="36">
      <t>コダワ</t>
    </rPh>
    <rPh sb="38" eb="40">
      <t>オウシュウ</t>
    </rPh>
    <rPh sb="41" eb="43">
      <t>チュウトウ</t>
    </rPh>
    <rPh sb="44" eb="46">
      <t>リョウメン</t>
    </rPh>
    <rPh sb="47" eb="48">
      <t>カン</t>
    </rPh>
    <rPh sb="52" eb="53">
      <t>ニク</t>
    </rPh>
    <rPh sb="53" eb="55">
      <t>リョウリ</t>
    </rPh>
    <rPh sb="64" eb="66">
      <t>イコク</t>
    </rPh>
    <rPh sb="66" eb="68">
      <t>リョウリ</t>
    </rPh>
    <rPh sb="73" eb="75">
      <t>リョウリ</t>
    </rPh>
    <rPh sb="76" eb="78">
      <t>ユウゴウ</t>
    </rPh>
    <rPh sb="79" eb="80">
      <t>タノ</t>
    </rPh>
    <rPh sb="88" eb="89">
      <t>ジン</t>
    </rPh>
    <rPh sb="96" eb="97">
      <t>フ</t>
    </rPh>
    <rPh sb="102" eb="104">
      <t>ジジョウ</t>
    </rPh>
    <rPh sb="105" eb="106">
      <t>マナ</t>
    </rPh>
    <phoneticPr fontId="1"/>
  </si>
  <si>
    <t xml:space="preserve">2回前に隣国ガーナ料理を開催し、メニュー被りかと思ったら…、その美味しさは段違い。宗主国の違いゆえ？なんて穿った見た方も。料理は似たような見た目のシチューがほとんども、それぞれ違った美味しさが感じられ目から鱗のトーゴ料理だった。
</t>
    <rPh sb="1" eb="2">
      <t>カイ</t>
    </rPh>
    <rPh sb="2" eb="3">
      <t>マエ</t>
    </rPh>
    <rPh sb="4" eb="6">
      <t>リンゴク</t>
    </rPh>
    <rPh sb="9" eb="11">
      <t>リョウリ</t>
    </rPh>
    <rPh sb="12" eb="14">
      <t>カイサイ</t>
    </rPh>
    <rPh sb="20" eb="21">
      <t>カブ</t>
    </rPh>
    <rPh sb="24" eb="25">
      <t>オモ</t>
    </rPh>
    <rPh sb="32" eb="34">
      <t>オイ</t>
    </rPh>
    <rPh sb="37" eb="39">
      <t>ダンチガ</t>
    </rPh>
    <rPh sb="41" eb="44">
      <t>ソウシュコク</t>
    </rPh>
    <rPh sb="45" eb="46">
      <t>チガ</t>
    </rPh>
    <rPh sb="53" eb="54">
      <t>ウガ</t>
    </rPh>
    <rPh sb="56" eb="57">
      <t>ミ</t>
    </rPh>
    <rPh sb="58" eb="59">
      <t>カタ</t>
    </rPh>
    <rPh sb="61" eb="63">
      <t>リョウリ</t>
    </rPh>
    <rPh sb="64" eb="65">
      <t>ニ</t>
    </rPh>
    <rPh sb="69" eb="70">
      <t>ミ</t>
    </rPh>
    <rPh sb="71" eb="72">
      <t>メ</t>
    </rPh>
    <rPh sb="88" eb="89">
      <t>チガ</t>
    </rPh>
    <rPh sb="91" eb="93">
      <t>ビミ</t>
    </rPh>
    <rPh sb="96" eb="97">
      <t>カン</t>
    </rPh>
    <rPh sb="100" eb="101">
      <t>メ</t>
    </rPh>
    <rPh sb="103" eb="104">
      <t>ウロコ</t>
    </rPh>
    <rPh sb="108" eb="110">
      <t>リョウリ</t>
    </rPh>
    <phoneticPr fontId="1"/>
  </si>
  <si>
    <t xml:space="preserve">いわゆる中央アジア料理。串焼き・ピラフ・マントゥなどの定番料理を食し、併せてロシア系料理を堪能。
料理よりも店を切り盛りするインナさんの優しい雰囲気が印象的。WGTの歴史の中で1,2を争う穏やかな接客だった。
</t>
    <rPh sb="4" eb="6">
      <t>チュウオウ</t>
    </rPh>
    <rPh sb="9" eb="11">
      <t>リョウリ</t>
    </rPh>
    <rPh sb="12" eb="14">
      <t>クシヤ</t>
    </rPh>
    <rPh sb="27" eb="29">
      <t>テイバン</t>
    </rPh>
    <rPh sb="29" eb="31">
      <t>リョウリ</t>
    </rPh>
    <rPh sb="32" eb="33">
      <t>ショク</t>
    </rPh>
    <rPh sb="35" eb="36">
      <t>アワ</t>
    </rPh>
    <rPh sb="41" eb="42">
      <t>ケイ</t>
    </rPh>
    <rPh sb="42" eb="44">
      <t>リョウリ</t>
    </rPh>
    <rPh sb="45" eb="47">
      <t>タンノウ</t>
    </rPh>
    <rPh sb="49" eb="51">
      <t>リョウリ</t>
    </rPh>
    <rPh sb="54" eb="55">
      <t>ミセ</t>
    </rPh>
    <rPh sb="56" eb="57">
      <t>キ</t>
    </rPh>
    <rPh sb="58" eb="59">
      <t>モ</t>
    </rPh>
    <rPh sb="68" eb="69">
      <t>ヤサ</t>
    </rPh>
    <rPh sb="71" eb="74">
      <t>フンイキ</t>
    </rPh>
    <rPh sb="75" eb="78">
      <t>インショウテキ</t>
    </rPh>
    <rPh sb="83" eb="85">
      <t>レキシ</t>
    </rPh>
    <rPh sb="86" eb="87">
      <t>ナカ</t>
    </rPh>
    <rPh sb="92" eb="93">
      <t>アラソ</t>
    </rPh>
    <rPh sb="94" eb="95">
      <t>オダ</t>
    </rPh>
    <rPh sb="98" eb="100">
      <t>セッキャク</t>
    </rPh>
    <phoneticPr fontId="1"/>
  </si>
  <si>
    <t xml:space="preserve">二国同時開催の西アフリカ探訪。
シチュー系、主食のキャッサバなど、御国を彷彿とさせる料理を堪能。味の個性が他アフリカ料理より個性的な感じがしたのが印象的。
店主の好みで現地らしい辛さはオリジナル外であったであろうが、フランスを宗主国とする国だったからかかなり美味との感想もあった。
客にマリ人・コートジボワール人が訪れており、異国情緒もたっぷりだった。
</t>
    <rPh sb="0" eb="2">
      <t>ニコク</t>
    </rPh>
    <rPh sb="2" eb="4">
      <t>ドウジ</t>
    </rPh>
    <rPh sb="4" eb="6">
      <t>カイサイ</t>
    </rPh>
    <rPh sb="7" eb="8">
      <t>ニシ</t>
    </rPh>
    <rPh sb="12" eb="14">
      <t>タンボウ</t>
    </rPh>
    <rPh sb="20" eb="21">
      <t>ケイ</t>
    </rPh>
    <rPh sb="22" eb="24">
      <t>シュショク</t>
    </rPh>
    <rPh sb="33" eb="35">
      <t>オクニ</t>
    </rPh>
    <rPh sb="36" eb="38">
      <t>ホウフツ</t>
    </rPh>
    <rPh sb="42" eb="44">
      <t>リョウリ</t>
    </rPh>
    <rPh sb="45" eb="47">
      <t>タンノウ</t>
    </rPh>
    <rPh sb="48" eb="49">
      <t>アジ</t>
    </rPh>
    <rPh sb="50" eb="52">
      <t>コセイ</t>
    </rPh>
    <rPh sb="53" eb="54">
      <t>タ</t>
    </rPh>
    <rPh sb="58" eb="60">
      <t>リョウリ</t>
    </rPh>
    <rPh sb="62" eb="65">
      <t>コセイテキ</t>
    </rPh>
    <rPh sb="66" eb="67">
      <t>カン</t>
    </rPh>
    <rPh sb="73" eb="76">
      <t>インショウテキ</t>
    </rPh>
    <rPh sb="78" eb="80">
      <t>テンシュ</t>
    </rPh>
    <rPh sb="81" eb="82">
      <t>コノ</t>
    </rPh>
    <rPh sb="84" eb="86">
      <t>ゲンチ</t>
    </rPh>
    <rPh sb="89" eb="90">
      <t>カラ</t>
    </rPh>
    <rPh sb="97" eb="98">
      <t>ガイ</t>
    </rPh>
    <rPh sb="113" eb="116">
      <t>ソウシュコク</t>
    </rPh>
    <rPh sb="119" eb="120">
      <t>クニ</t>
    </rPh>
    <rPh sb="129" eb="131">
      <t>ビミ</t>
    </rPh>
    <rPh sb="133" eb="135">
      <t>カンソウ</t>
    </rPh>
    <rPh sb="141" eb="142">
      <t>キャク</t>
    </rPh>
    <rPh sb="145" eb="146">
      <t>ジン</t>
    </rPh>
    <rPh sb="155" eb="156">
      <t>ジン</t>
    </rPh>
    <rPh sb="157" eb="158">
      <t>オトズ</t>
    </rPh>
    <rPh sb="163" eb="165">
      <t>イコク</t>
    </rPh>
    <rPh sb="165" eb="167">
      <t>ジョウチョ</t>
    </rPh>
    <phoneticPr fontId="1"/>
  </si>
  <si>
    <t xml:space="preserve">話好きの陽気な女主人のトークを調味料にケニア料理を堪能。人懐っこく日本好きの姿勢にも好感！
本場ケニアに近いウガリ、拘りのニャマチョマなどに魅かれて多くのケニア人も来店するとか。
インド料理の流入も感じられて面白かった。
</t>
    <rPh sb="0" eb="1">
      <t>ハナシ</t>
    </rPh>
    <rPh sb="1" eb="2">
      <t>ズ</t>
    </rPh>
    <rPh sb="4" eb="6">
      <t>ヨウキ</t>
    </rPh>
    <rPh sb="7" eb="10">
      <t>オンナシュジン</t>
    </rPh>
    <rPh sb="15" eb="18">
      <t>チョウミリョウ</t>
    </rPh>
    <rPh sb="22" eb="24">
      <t>リョウリ</t>
    </rPh>
    <rPh sb="25" eb="27">
      <t>タンノウ</t>
    </rPh>
    <rPh sb="28" eb="30">
      <t>ヒトナツ</t>
    </rPh>
    <rPh sb="33" eb="35">
      <t>ニホン</t>
    </rPh>
    <rPh sb="35" eb="36">
      <t>ス</t>
    </rPh>
    <rPh sb="38" eb="40">
      <t>シセイ</t>
    </rPh>
    <rPh sb="42" eb="44">
      <t>コウカン</t>
    </rPh>
    <rPh sb="46" eb="48">
      <t>ホンバ</t>
    </rPh>
    <rPh sb="52" eb="53">
      <t>チカ</t>
    </rPh>
    <rPh sb="58" eb="59">
      <t>コダワ</t>
    </rPh>
    <rPh sb="70" eb="71">
      <t>ヒ</t>
    </rPh>
    <rPh sb="74" eb="75">
      <t>オオ</t>
    </rPh>
    <rPh sb="80" eb="81">
      <t>ジン</t>
    </rPh>
    <rPh sb="82" eb="84">
      <t>ライテン</t>
    </rPh>
    <rPh sb="93" eb="95">
      <t>リョウリ</t>
    </rPh>
    <rPh sb="96" eb="98">
      <t>リュウニュウ</t>
    </rPh>
    <rPh sb="99" eb="100">
      <t>カン</t>
    </rPh>
    <rPh sb="104" eb="106">
      <t>オモシロ</t>
    </rPh>
    <phoneticPr fontId="1"/>
  </si>
  <si>
    <t xml:space="preserve">サンマリノ料理って無いんですよ。との説明を受けながらも無理やりエスコートいただき、名物とされる料理に近い物をチョイス。思いの外やさしい味と感じたのは御国の特徴か？はたまた日本人向けの味付けだったか？
</t>
    <rPh sb="5" eb="7">
      <t>リョウリ</t>
    </rPh>
    <rPh sb="9" eb="10">
      <t>ナ</t>
    </rPh>
    <rPh sb="18" eb="20">
      <t>セツメイ</t>
    </rPh>
    <rPh sb="21" eb="22">
      <t>ウ</t>
    </rPh>
    <rPh sb="27" eb="29">
      <t>ムリ</t>
    </rPh>
    <rPh sb="41" eb="43">
      <t>メイブツ</t>
    </rPh>
    <rPh sb="47" eb="49">
      <t>リョウリ</t>
    </rPh>
    <rPh sb="50" eb="51">
      <t>チカ</t>
    </rPh>
    <rPh sb="52" eb="53">
      <t>モノ</t>
    </rPh>
    <rPh sb="59" eb="60">
      <t>オモ</t>
    </rPh>
    <rPh sb="62" eb="63">
      <t>ホカ</t>
    </rPh>
    <rPh sb="67" eb="68">
      <t>アジ</t>
    </rPh>
    <rPh sb="69" eb="70">
      <t>カン</t>
    </rPh>
    <rPh sb="74" eb="76">
      <t>オクニ</t>
    </rPh>
    <rPh sb="77" eb="79">
      <t>トクチョウ</t>
    </rPh>
    <rPh sb="85" eb="88">
      <t>ニホンジン</t>
    </rPh>
    <rPh sb="88" eb="89">
      <t>ム</t>
    </rPh>
    <rPh sb="91" eb="93">
      <t>アジツ</t>
    </rPh>
    <phoneticPr fontId="1"/>
  </si>
  <si>
    <t xml:space="preserve">表面はイタ飯屋ながら、裏から辿ると姿を変える店で開催されたマルタの回。イタリア料理、中東料理の側面、そして名物料理ウサギを食してご満悦。
馴染みが無い国ながら、世にはマルタにご執心の方がおられるようで、御国探訪も充実した。
</t>
    <rPh sb="0" eb="1">
      <t>オモテ</t>
    </rPh>
    <rPh sb="1" eb="2">
      <t>ヅラ</t>
    </rPh>
    <rPh sb="5" eb="7">
      <t>メシヤ</t>
    </rPh>
    <rPh sb="11" eb="12">
      <t>ウラ</t>
    </rPh>
    <rPh sb="14" eb="15">
      <t>タド</t>
    </rPh>
    <rPh sb="17" eb="18">
      <t>スガタ</t>
    </rPh>
    <rPh sb="19" eb="20">
      <t>カ</t>
    </rPh>
    <rPh sb="22" eb="23">
      <t>ミセ</t>
    </rPh>
    <rPh sb="24" eb="26">
      <t>カイサイ</t>
    </rPh>
    <rPh sb="33" eb="34">
      <t>カイ</t>
    </rPh>
    <rPh sb="39" eb="41">
      <t>リョウリ</t>
    </rPh>
    <rPh sb="42" eb="44">
      <t>チュウトウ</t>
    </rPh>
    <rPh sb="44" eb="46">
      <t>リョウリ</t>
    </rPh>
    <rPh sb="47" eb="49">
      <t>ソクメン</t>
    </rPh>
    <rPh sb="53" eb="55">
      <t>メイブツ</t>
    </rPh>
    <rPh sb="55" eb="57">
      <t>リョウリ</t>
    </rPh>
    <rPh sb="61" eb="62">
      <t>ショク</t>
    </rPh>
    <rPh sb="65" eb="67">
      <t>マンエツ</t>
    </rPh>
    <rPh sb="69" eb="71">
      <t>ナジ</t>
    </rPh>
    <rPh sb="73" eb="74">
      <t>ナ</t>
    </rPh>
    <rPh sb="75" eb="76">
      <t>クニ</t>
    </rPh>
    <rPh sb="80" eb="81">
      <t>ヨ</t>
    </rPh>
    <rPh sb="88" eb="90">
      <t>シュウシン</t>
    </rPh>
    <rPh sb="91" eb="92">
      <t>カタ</t>
    </rPh>
    <rPh sb="101" eb="103">
      <t>オクニ</t>
    </rPh>
    <rPh sb="103" eb="105">
      <t>タンボウ</t>
    </rPh>
    <rPh sb="106" eb="108">
      <t>ジュウジツ</t>
    </rPh>
    <phoneticPr fontId="1"/>
  </si>
  <si>
    <t xml:space="preserve">モルドバ料理とロシア料理の違い…名前が違うだけなんてコメントも貰いつつモルドバ人が作る料理を堪能。通常のロシア系料理より濃厚な味わいが印象的だった。それもさることながらダイアナさんのお国自慢が良い調味料だった。
</t>
    <rPh sb="4" eb="6">
      <t>リョウリ</t>
    </rPh>
    <rPh sb="10" eb="12">
      <t>リョウリ</t>
    </rPh>
    <rPh sb="13" eb="14">
      <t>チガ</t>
    </rPh>
    <rPh sb="16" eb="18">
      <t>ナマエ</t>
    </rPh>
    <rPh sb="19" eb="20">
      <t>チガ</t>
    </rPh>
    <rPh sb="31" eb="32">
      <t>モラ</t>
    </rPh>
    <rPh sb="39" eb="40">
      <t>ジン</t>
    </rPh>
    <rPh sb="41" eb="42">
      <t>ツク</t>
    </rPh>
    <rPh sb="43" eb="45">
      <t>リョウリ</t>
    </rPh>
    <rPh sb="46" eb="48">
      <t>タンノウ</t>
    </rPh>
    <rPh sb="49" eb="51">
      <t>ツウジョウ</t>
    </rPh>
    <rPh sb="55" eb="56">
      <t>ケイ</t>
    </rPh>
    <rPh sb="56" eb="58">
      <t>リョウリ</t>
    </rPh>
    <rPh sb="60" eb="62">
      <t>ノウコウ</t>
    </rPh>
    <rPh sb="63" eb="64">
      <t>アジ</t>
    </rPh>
    <rPh sb="67" eb="69">
      <t>インショウ</t>
    </rPh>
    <rPh sb="69" eb="70">
      <t>テキ</t>
    </rPh>
    <rPh sb="92" eb="93">
      <t>クニ</t>
    </rPh>
    <rPh sb="93" eb="95">
      <t>ジマン</t>
    </rPh>
    <rPh sb="96" eb="97">
      <t>ヨ</t>
    </rPh>
    <rPh sb="98" eb="101">
      <t>チョウミリョウ</t>
    </rPh>
    <phoneticPr fontId="1"/>
  </si>
  <si>
    <t xml:space="preserve">料理は一品ながら、事前に勉強したマギーブイヨン入りのシチューを味わうことができた。
テーブルトークは専らオスマン・サンコンさんネタが中心だったものの、鉱物資源の豊富な国と知り、21世紀への可能性を感じさせた国だった。
</t>
    <rPh sb="0" eb="2">
      <t>リョウリ</t>
    </rPh>
    <rPh sb="3" eb="5">
      <t>イッピン</t>
    </rPh>
    <rPh sb="9" eb="11">
      <t>ジゼン</t>
    </rPh>
    <rPh sb="12" eb="14">
      <t>ベンキョウ</t>
    </rPh>
    <rPh sb="23" eb="24">
      <t>イ</t>
    </rPh>
    <rPh sb="31" eb="32">
      <t>アジ</t>
    </rPh>
    <rPh sb="50" eb="51">
      <t>モッパ</t>
    </rPh>
    <rPh sb="66" eb="68">
      <t>チュウシン</t>
    </rPh>
    <rPh sb="75" eb="77">
      <t>コウブツ</t>
    </rPh>
    <rPh sb="77" eb="79">
      <t>シゲン</t>
    </rPh>
    <rPh sb="80" eb="82">
      <t>ホウフ</t>
    </rPh>
    <rPh sb="83" eb="84">
      <t>クニ</t>
    </rPh>
    <rPh sb="85" eb="86">
      <t>シ</t>
    </rPh>
    <rPh sb="90" eb="92">
      <t>セイキ</t>
    </rPh>
    <rPh sb="94" eb="97">
      <t>カノウセイ</t>
    </rPh>
    <rPh sb="98" eb="99">
      <t>カン</t>
    </rPh>
    <rPh sb="103" eb="104">
      <t>クニ</t>
    </rPh>
    <phoneticPr fontId="1"/>
  </si>
  <si>
    <t xml:space="preserve">ナミビア料理を提供する貴重な店を発見。ブルボス一品しか食せないものの、知識の調味料で味付けしつつナミビアを堪能。
ナミブ砂漠の国というより、アパルトヘイトの歴史を持つ白人と先住民の格差に関心が向く国だった。
</t>
    <rPh sb="4" eb="6">
      <t>リョウリ</t>
    </rPh>
    <rPh sb="7" eb="9">
      <t>テイキョウ</t>
    </rPh>
    <rPh sb="11" eb="13">
      <t>キチョウ</t>
    </rPh>
    <rPh sb="14" eb="15">
      <t>ミセ</t>
    </rPh>
    <rPh sb="16" eb="18">
      <t>ハッケン</t>
    </rPh>
    <rPh sb="23" eb="25">
      <t>イッピン</t>
    </rPh>
    <rPh sb="27" eb="28">
      <t>ショク</t>
    </rPh>
    <rPh sb="35" eb="37">
      <t>チシキ</t>
    </rPh>
    <rPh sb="38" eb="41">
      <t>チョウミリョウ</t>
    </rPh>
    <rPh sb="42" eb="44">
      <t>アジツ</t>
    </rPh>
    <rPh sb="53" eb="55">
      <t>タンノウ</t>
    </rPh>
    <rPh sb="60" eb="62">
      <t>サバク</t>
    </rPh>
    <rPh sb="63" eb="64">
      <t>クニ</t>
    </rPh>
    <rPh sb="78" eb="80">
      <t>レキシ</t>
    </rPh>
    <rPh sb="81" eb="82">
      <t>モ</t>
    </rPh>
    <rPh sb="83" eb="85">
      <t>ハクジン</t>
    </rPh>
    <rPh sb="86" eb="89">
      <t>センジュウミン</t>
    </rPh>
    <rPh sb="90" eb="92">
      <t>カクサ</t>
    </rPh>
    <rPh sb="93" eb="95">
      <t>カンシン</t>
    </rPh>
    <rPh sb="96" eb="97">
      <t>ム</t>
    </rPh>
    <rPh sb="98" eb="99">
      <t>クニ</t>
    </rPh>
    <phoneticPr fontId="1"/>
  </si>
  <si>
    <t xml:space="preserve">フィジーカレーをお目当てに一見訪問。事前に言ってくれれば裏メニュー出したのにぃ！と言われて愕然としたものの、二次会開催ゆえお腹はパンパン。
店主ヨギさんとのフィジートークで充実感を満たすことにした。
</t>
    <rPh sb="9" eb="11">
      <t>メア</t>
    </rPh>
    <rPh sb="13" eb="15">
      <t>イチゲン</t>
    </rPh>
    <rPh sb="15" eb="17">
      <t>ホウモン</t>
    </rPh>
    <rPh sb="18" eb="20">
      <t>ジゼン</t>
    </rPh>
    <rPh sb="21" eb="22">
      <t>イ</t>
    </rPh>
    <rPh sb="28" eb="29">
      <t>ウラ</t>
    </rPh>
    <rPh sb="33" eb="34">
      <t>ダ</t>
    </rPh>
    <rPh sb="41" eb="42">
      <t>イ</t>
    </rPh>
    <rPh sb="45" eb="47">
      <t>ガクゼン</t>
    </rPh>
    <rPh sb="54" eb="57">
      <t>ニジカイ</t>
    </rPh>
    <rPh sb="57" eb="59">
      <t>カイサイ</t>
    </rPh>
    <rPh sb="62" eb="63">
      <t>ナカ</t>
    </rPh>
    <rPh sb="70" eb="72">
      <t>テンシュ</t>
    </rPh>
    <rPh sb="86" eb="89">
      <t>ジュウジツカン</t>
    </rPh>
    <rPh sb="90" eb="91">
      <t>ミ</t>
    </rPh>
    <phoneticPr fontId="1"/>
  </si>
  <si>
    <t xml:space="preserve">ブルキナファソ料理は難しいけど、ブルキナファソで食べられる西アフリカ料理を…ということで整えてもらった今回。オリジナリティは乏しかったものの定番料理に舌鼓。一番のブルキナファソらしさは店名だったと言えよう。
</t>
    <rPh sb="7" eb="9">
      <t>リョウリ</t>
    </rPh>
    <rPh sb="10" eb="11">
      <t>ムズカ</t>
    </rPh>
    <rPh sb="24" eb="25">
      <t>タ</t>
    </rPh>
    <rPh sb="29" eb="30">
      <t>ニシ</t>
    </rPh>
    <rPh sb="34" eb="36">
      <t>リョウリ</t>
    </rPh>
    <rPh sb="44" eb="45">
      <t>トトノ</t>
    </rPh>
    <rPh sb="51" eb="53">
      <t>コンカイ</t>
    </rPh>
    <rPh sb="62" eb="63">
      <t>トボ</t>
    </rPh>
    <rPh sb="70" eb="72">
      <t>テイバン</t>
    </rPh>
    <rPh sb="72" eb="74">
      <t>リョウリ</t>
    </rPh>
    <rPh sb="75" eb="77">
      <t>シタツヅミ</t>
    </rPh>
    <rPh sb="78" eb="80">
      <t>イチバン</t>
    </rPh>
    <rPh sb="92" eb="94">
      <t>テンメイ</t>
    </rPh>
    <rPh sb="98" eb="99">
      <t>イ</t>
    </rPh>
    <phoneticPr fontId="1"/>
  </si>
  <si>
    <t xml:space="preserve">通常開催困難なためイベント系を狙って開催。とは言えモナコ大使お墨付きでもあり、また料理数もそれなりにありモナコ堪能には成功。
パリと同じ類の料理だろうとの先入観は、スモーク臭で一変。思いの外野性味を感じる料理だった。
</t>
    <rPh sb="0" eb="2">
      <t>ツウジョウ</t>
    </rPh>
    <rPh sb="2" eb="4">
      <t>カイサイ</t>
    </rPh>
    <rPh sb="4" eb="6">
      <t>コンナン</t>
    </rPh>
    <rPh sb="13" eb="14">
      <t>ケイ</t>
    </rPh>
    <rPh sb="15" eb="16">
      <t>ネラ</t>
    </rPh>
    <rPh sb="18" eb="20">
      <t>カイサイ</t>
    </rPh>
    <rPh sb="23" eb="24">
      <t>イ</t>
    </rPh>
    <rPh sb="28" eb="30">
      <t>タイシ</t>
    </rPh>
    <rPh sb="31" eb="33">
      <t>スミツ</t>
    </rPh>
    <rPh sb="41" eb="43">
      <t>リョウリ</t>
    </rPh>
    <rPh sb="43" eb="44">
      <t>スウ</t>
    </rPh>
    <rPh sb="55" eb="57">
      <t>タンノウ</t>
    </rPh>
    <rPh sb="59" eb="61">
      <t>セイコウ</t>
    </rPh>
    <rPh sb="86" eb="87">
      <t>シュウ</t>
    </rPh>
    <rPh sb="88" eb="90">
      <t>イッペン</t>
    </rPh>
    <rPh sb="91" eb="92">
      <t>オモ</t>
    </rPh>
    <rPh sb="94" eb="95">
      <t>ホカ</t>
    </rPh>
    <rPh sb="95" eb="98">
      <t>ヤセイミ</t>
    </rPh>
    <rPh sb="99" eb="100">
      <t>カン</t>
    </rPh>
    <rPh sb="102" eb="104">
      <t>リョウリ</t>
    </rPh>
    <phoneticPr fontId="1"/>
  </si>
  <si>
    <t xml:space="preserve">開催店との交渉においてゲスト参加含めて、久々に片手を超える8名参加のイベントに。
クウェート料理は、いわゆるアラブ料理に等しいメニューが並んだが、局所的には事前に押さえた点が実感でき、料理も美味であった、
</t>
    <rPh sb="0" eb="2">
      <t>カイサイ</t>
    </rPh>
    <rPh sb="2" eb="3">
      <t>テン</t>
    </rPh>
    <rPh sb="5" eb="7">
      <t>コウショウ</t>
    </rPh>
    <rPh sb="14" eb="16">
      <t>サンカ</t>
    </rPh>
    <rPh sb="16" eb="17">
      <t>フク</t>
    </rPh>
    <rPh sb="20" eb="22">
      <t>ヒサビサ</t>
    </rPh>
    <rPh sb="23" eb="25">
      <t>カタテ</t>
    </rPh>
    <rPh sb="26" eb="27">
      <t>コ</t>
    </rPh>
    <rPh sb="30" eb="31">
      <t>メイ</t>
    </rPh>
    <rPh sb="31" eb="33">
      <t>サンカ</t>
    </rPh>
    <rPh sb="46" eb="48">
      <t>リョウリ</t>
    </rPh>
    <rPh sb="57" eb="59">
      <t>リョウリ</t>
    </rPh>
    <rPh sb="60" eb="61">
      <t>ヒト</t>
    </rPh>
    <rPh sb="68" eb="69">
      <t>ナラ</t>
    </rPh>
    <rPh sb="73" eb="76">
      <t>キョクショテキ</t>
    </rPh>
    <rPh sb="78" eb="80">
      <t>ジゼン</t>
    </rPh>
    <rPh sb="81" eb="82">
      <t>オ</t>
    </rPh>
    <rPh sb="85" eb="86">
      <t>テン</t>
    </rPh>
    <rPh sb="87" eb="89">
      <t>ジッカン</t>
    </rPh>
    <rPh sb="92" eb="94">
      <t>リョウリ</t>
    </rPh>
    <rPh sb="95" eb="97">
      <t>ビミ</t>
    </rPh>
    <phoneticPr fontId="1"/>
  </si>
  <si>
    <t xml:space="preserve">モザンビーク大使公邸でのビュッフェスタイルの昼食会にて実現。
アフリカ系、ポルトガル系、魚介系と御国の典型メニューが並び、また大使の御国紹介もあって、モザンビーク文化を満喫した。
</t>
    <rPh sb="6" eb="8">
      <t>タイシ</t>
    </rPh>
    <rPh sb="8" eb="10">
      <t>コウテイ</t>
    </rPh>
    <rPh sb="22" eb="24">
      <t>チュウショク</t>
    </rPh>
    <rPh sb="24" eb="25">
      <t>カイ</t>
    </rPh>
    <rPh sb="27" eb="29">
      <t>ジツゲン</t>
    </rPh>
    <rPh sb="35" eb="36">
      <t>ケイ</t>
    </rPh>
    <rPh sb="42" eb="43">
      <t>ケイ</t>
    </rPh>
    <rPh sb="44" eb="46">
      <t>ギョカイ</t>
    </rPh>
    <rPh sb="46" eb="47">
      <t>ケイ</t>
    </rPh>
    <rPh sb="48" eb="50">
      <t>オンコク</t>
    </rPh>
    <rPh sb="51" eb="53">
      <t>テンケイ</t>
    </rPh>
    <rPh sb="58" eb="59">
      <t>ナラ</t>
    </rPh>
    <rPh sb="63" eb="65">
      <t>タイシ</t>
    </rPh>
    <rPh sb="66" eb="68">
      <t>オクニ</t>
    </rPh>
    <rPh sb="68" eb="70">
      <t>ショウカイ</t>
    </rPh>
    <rPh sb="81" eb="83">
      <t>ブンカ</t>
    </rPh>
    <rPh sb="84" eb="86">
      <t>マンキツ</t>
    </rPh>
    <phoneticPr fontId="1"/>
  </si>
  <si>
    <t xml:space="preserve">コンゴ民音楽が流れるアフリカ料理の店にコンゴ慮理コースをセット頂いての実施。フンボワやポンドゥ、フフなど、西アフリカ、そしてコンゴ共定番の食を楽しめた。Y姉からの小ネタ興味深く、思いの外御国の理解を得た。
</t>
    <rPh sb="3" eb="4">
      <t>ミン</t>
    </rPh>
    <rPh sb="4" eb="6">
      <t>オンガク</t>
    </rPh>
    <rPh sb="7" eb="8">
      <t>ナガ</t>
    </rPh>
    <rPh sb="14" eb="16">
      <t>リョウリ</t>
    </rPh>
    <rPh sb="17" eb="18">
      <t>ミセ</t>
    </rPh>
    <rPh sb="22" eb="23">
      <t>リョ</t>
    </rPh>
    <rPh sb="23" eb="24">
      <t>リ</t>
    </rPh>
    <rPh sb="31" eb="32">
      <t>イタダ</t>
    </rPh>
    <rPh sb="35" eb="37">
      <t>ジッシ</t>
    </rPh>
    <rPh sb="53" eb="54">
      <t>ニシ</t>
    </rPh>
    <phoneticPr fontId="1"/>
  </si>
  <si>
    <t xml:space="preserve">初のケータリング開催。リトアニアに魅せられた口尾さんによる御準備で、王道のメニューを堪能。口尾さんの臨場感ある現地情報とメンバーの蘊蓄で、リトアニアが近しい国に。素朴な味わいは御国の性格に合っていると言えたかと。
</t>
    <rPh sb="0" eb="1">
      <t>ハツ</t>
    </rPh>
    <rPh sb="8" eb="10">
      <t>カイサイ</t>
    </rPh>
    <rPh sb="17" eb="18">
      <t>ミ</t>
    </rPh>
    <rPh sb="22" eb="23">
      <t>クチ</t>
    </rPh>
    <rPh sb="23" eb="24">
      <t>オ</t>
    </rPh>
    <rPh sb="29" eb="32">
      <t>ゴジュンビ</t>
    </rPh>
    <rPh sb="34" eb="36">
      <t>オウドウ</t>
    </rPh>
    <rPh sb="42" eb="44">
      <t>タンノウ</t>
    </rPh>
    <rPh sb="45" eb="46">
      <t>クチ</t>
    </rPh>
    <rPh sb="46" eb="47">
      <t>オ</t>
    </rPh>
    <rPh sb="50" eb="53">
      <t>リンジョウカン</t>
    </rPh>
    <rPh sb="55" eb="57">
      <t>ゲンチ</t>
    </rPh>
    <rPh sb="57" eb="59">
      <t>ジョウホウ</t>
    </rPh>
    <rPh sb="65" eb="67">
      <t>ウンチク</t>
    </rPh>
    <rPh sb="75" eb="76">
      <t>チカ</t>
    </rPh>
    <rPh sb="78" eb="79">
      <t>クニ</t>
    </rPh>
    <rPh sb="81" eb="83">
      <t>ソボク</t>
    </rPh>
    <rPh sb="84" eb="85">
      <t>アジ</t>
    </rPh>
    <rPh sb="88" eb="90">
      <t>オクニ</t>
    </rPh>
    <rPh sb="91" eb="93">
      <t>セイカク</t>
    </rPh>
    <rPh sb="94" eb="95">
      <t>ア</t>
    </rPh>
    <rPh sb="100" eb="101">
      <t>イ</t>
    </rPh>
    <phoneticPr fontId="1"/>
  </si>
  <si>
    <t xml:space="preserve">二度目の名古屋開催はゲスト含めて4名参加。
無理やりのオーダーでどのようなメニューが登場かとの期待は、エンチラーダとカルネ・アサーダの二品。後は一般的な中南米料理で…と思いきや空芯菜やラクサとアジアも御目見え。まぁ良いですか。
地球ひろばでのJICA活動についての説明も良い調味料になった。
</t>
    <rPh sb="0" eb="3">
      <t>ニドメ</t>
    </rPh>
    <rPh sb="4" eb="7">
      <t>ナゴヤ</t>
    </rPh>
    <rPh sb="7" eb="9">
      <t>カイサイ</t>
    </rPh>
    <rPh sb="13" eb="14">
      <t>フク</t>
    </rPh>
    <rPh sb="17" eb="18">
      <t>メイ</t>
    </rPh>
    <rPh sb="18" eb="20">
      <t>サンカ</t>
    </rPh>
    <rPh sb="22" eb="24">
      <t>ムリ</t>
    </rPh>
    <rPh sb="42" eb="44">
      <t>トウジョウ</t>
    </rPh>
    <rPh sb="47" eb="49">
      <t>キタイ</t>
    </rPh>
    <rPh sb="67" eb="68">
      <t>ニ</t>
    </rPh>
    <rPh sb="68" eb="69">
      <t>ヒン</t>
    </rPh>
    <rPh sb="70" eb="71">
      <t>アト</t>
    </rPh>
    <rPh sb="72" eb="75">
      <t>イッパンテキ</t>
    </rPh>
    <rPh sb="76" eb="79">
      <t>チュウナンベイ</t>
    </rPh>
    <rPh sb="79" eb="81">
      <t>リョウリ</t>
    </rPh>
    <rPh sb="84" eb="85">
      <t>オモ</t>
    </rPh>
    <rPh sb="88" eb="89">
      <t>ソラ</t>
    </rPh>
    <rPh sb="89" eb="90">
      <t>シン</t>
    </rPh>
    <rPh sb="100" eb="103">
      <t>オメミ</t>
    </rPh>
    <phoneticPr fontId="1"/>
  </si>
  <si>
    <t xml:space="preserve">自宅レストランを見つけ出し特別コースを対応いただく。料理も知識もたらふく詰め込んで充実した会食に。さらにビデオや民族衣装の着用、グッズの購入などもあって、トウモロコシから生まれたと言われるグアテマラ人の雰囲気を最高に堪能できた。
</t>
    <rPh sb="0" eb="2">
      <t>ジタク</t>
    </rPh>
    <rPh sb="8" eb="9">
      <t>ミ</t>
    </rPh>
    <rPh sb="11" eb="12">
      <t>ダ</t>
    </rPh>
    <rPh sb="13" eb="15">
      <t>トクベツ</t>
    </rPh>
    <rPh sb="19" eb="21">
      <t>タイオウ</t>
    </rPh>
    <rPh sb="26" eb="28">
      <t>リョウリ</t>
    </rPh>
    <rPh sb="29" eb="31">
      <t>チシキ</t>
    </rPh>
    <rPh sb="36" eb="37">
      <t>ツ</t>
    </rPh>
    <rPh sb="38" eb="39">
      <t>コ</t>
    </rPh>
    <rPh sb="41" eb="43">
      <t>ジュウジツ</t>
    </rPh>
    <rPh sb="45" eb="47">
      <t>カイショク</t>
    </rPh>
    <rPh sb="56" eb="58">
      <t>ミンゾク</t>
    </rPh>
    <rPh sb="58" eb="60">
      <t>イショウ</t>
    </rPh>
    <rPh sb="61" eb="63">
      <t>チャクヨウ</t>
    </rPh>
    <rPh sb="68" eb="70">
      <t>コウニュウ</t>
    </rPh>
    <rPh sb="85" eb="86">
      <t>ウ</t>
    </rPh>
    <rPh sb="90" eb="91">
      <t>イ</t>
    </rPh>
    <rPh sb="99" eb="100">
      <t>ジン</t>
    </rPh>
    <rPh sb="101" eb="104">
      <t>フンイキ</t>
    </rPh>
    <rPh sb="105" eb="107">
      <t>サイコウ</t>
    </rPh>
    <rPh sb="108" eb="110">
      <t>タンノウ</t>
    </rPh>
    <phoneticPr fontId="1"/>
  </si>
  <si>
    <t xml:space="preserve">料理マッチングサイトを活用し、アルジェリア人のサポートを受けつつの会食。クスクスではなくリシタというアルジェリアのパスタが登場する反面、マグリブ他国の料理が出たりと御国の特徴を満喫できた。
</t>
    <rPh sb="0" eb="2">
      <t>リョウリ</t>
    </rPh>
    <rPh sb="11" eb="13">
      <t>カツヨウ</t>
    </rPh>
    <rPh sb="21" eb="22">
      <t>ジン</t>
    </rPh>
    <rPh sb="28" eb="29">
      <t>ウ</t>
    </rPh>
    <rPh sb="33" eb="35">
      <t>カイショク</t>
    </rPh>
    <rPh sb="61" eb="63">
      <t>トウジョウ</t>
    </rPh>
    <rPh sb="65" eb="67">
      <t>ハンメン</t>
    </rPh>
    <rPh sb="72" eb="74">
      <t>タコク</t>
    </rPh>
    <rPh sb="75" eb="77">
      <t>リョウリ</t>
    </rPh>
    <rPh sb="78" eb="79">
      <t>デ</t>
    </rPh>
    <rPh sb="82" eb="84">
      <t>オクニ</t>
    </rPh>
    <rPh sb="85" eb="87">
      <t>トクチョウ</t>
    </rPh>
    <rPh sb="88" eb="90">
      <t>マンキツ</t>
    </rPh>
    <phoneticPr fontId="1"/>
  </si>
  <si>
    <t xml:space="preserve">在日ラトビア人のご家庭にお邪魔しての会食。多国籍料理の要素故、とりとめがなくなりがちなものの、具体的な説明をいただいたことで、知識の調味料の味がなかなか。素朴なスタイルが印象的だった。
</t>
    <rPh sb="0" eb="2">
      <t>ザイニチ</t>
    </rPh>
    <rPh sb="6" eb="7">
      <t>ジン</t>
    </rPh>
    <rPh sb="9" eb="11">
      <t>カテイ</t>
    </rPh>
    <rPh sb="13" eb="15">
      <t>ジャマ</t>
    </rPh>
    <rPh sb="18" eb="20">
      <t>カイショク</t>
    </rPh>
    <rPh sb="21" eb="24">
      <t>タコクセキ</t>
    </rPh>
    <rPh sb="24" eb="26">
      <t>リョウリ</t>
    </rPh>
    <rPh sb="27" eb="29">
      <t>ヨウソ</t>
    </rPh>
    <rPh sb="29" eb="30">
      <t>ユエ</t>
    </rPh>
    <rPh sb="47" eb="50">
      <t>グタイテキ</t>
    </rPh>
    <rPh sb="51" eb="53">
      <t>セツメイ</t>
    </rPh>
    <rPh sb="63" eb="65">
      <t>チシキ</t>
    </rPh>
    <rPh sb="66" eb="69">
      <t>チョウミリョウ</t>
    </rPh>
    <rPh sb="70" eb="71">
      <t>アジ</t>
    </rPh>
    <rPh sb="77" eb="79">
      <t>ソボク</t>
    </rPh>
    <rPh sb="85" eb="88">
      <t>インショウテキ</t>
    </rPh>
    <phoneticPr fontId="1"/>
  </si>
  <si>
    <t xml:space="preserve">横浜赤レンガ倉庫のフィッシャーマンズ・マーケットで開催されていたワールドクルーズ第2弾アフリカ編をターゲットに、モーリシャス料理を開催。…と思ったものの、現地に到着したところ、ガボン料理とコモロ連合料理のメニューが！ということで、3カ国同時開催に変更。
とは言いつつ、メニューは各国一品ずつ、予定外の二国は知識皆無でトークにならず仕舞い。
それでも、それぞれ美味しく、ビュッフェ形式なのに良い料理が並んでるよね！の声には、賛意を表するところだった。
</t>
    <rPh sb="0" eb="2">
      <t>ヨコハマ</t>
    </rPh>
    <rPh sb="2" eb="3">
      <t>アカ</t>
    </rPh>
    <rPh sb="6" eb="8">
      <t>ソウコ</t>
    </rPh>
    <rPh sb="25" eb="27">
      <t>カイサイ</t>
    </rPh>
    <rPh sb="40" eb="41">
      <t>ダイ</t>
    </rPh>
    <rPh sb="42" eb="43">
      <t>ダン</t>
    </rPh>
    <rPh sb="47" eb="48">
      <t>ヘン</t>
    </rPh>
    <rPh sb="62" eb="64">
      <t>リョウリ</t>
    </rPh>
    <rPh sb="65" eb="67">
      <t>カイサイ</t>
    </rPh>
    <rPh sb="70" eb="71">
      <t>オモ</t>
    </rPh>
    <rPh sb="77" eb="79">
      <t>ゲンチ</t>
    </rPh>
    <rPh sb="80" eb="82">
      <t>トウチャク</t>
    </rPh>
    <rPh sb="91" eb="93">
      <t>リョウリ</t>
    </rPh>
    <rPh sb="97" eb="99">
      <t>レンゴウ</t>
    </rPh>
    <rPh sb="99" eb="101">
      <t>リョウリ</t>
    </rPh>
    <rPh sb="117" eb="118">
      <t>コク</t>
    </rPh>
    <rPh sb="118" eb="120">
      <t>ドウジ</t>
    </rPh>
    <rPh sb="120" eb="122">
      <t>カイサイ</t>
    </rPh>
    <rPh sb="123" eb="125">
      <t>ヘンコウ</t>
    </rPh>
    <rPh sb="129" eb="130">
      <t>イ</t>
    </rPh>
    <rPh sb="139" eb="141">
      <t>カッコク</t>
    </rPh>
    <rPh sb="141" eb="143">
      <t>イッピン</t>
    </rPh>
    <rPh sb="146" eb="149">
      <t>ヨテイガイ</t>
    </rPh>
    <rPh sb="150" eb="151">
      <t>ニ</t>
    </rPh>
    <rPh sb="151" eb="152">
      <t>コク</t>
    </rPh>
    <rPh sb="153" eb="155">
      <t>チシキ</t>
    </rPh>
    <rPh sb="155" eb="157">
      <t>カイム</t>
    </rPh>
    <rPh sb="165" eb="167">
      <t>シマ</t>
    </rPh>
    <rPh sb="179" eb="181">
      <t>オイ</t>
    </rPh>
    <rPh sb="189" eb="191">
      <t>ケイシキ</t>
    </rPh>
    <rPh sb="194" eb="195">
      <t>ヨ</t>
    </rPh>
    <rPh sb="196" eb="198">
      <t>リョウリ</t>
    </rPh>
    <rPh sb="199" eb="200">
      <t>ナラ</t>
    </rPh>
    <rPh sb="207" eb="208">
      <t>コエ</t>
    </rPh>
    <rPh sb="211" eb="213">
      <t>サンイ</t>
    </rPh>
    <rPh sb="214" eb="215">
      <t>ヒョウ</t>
    </rPh>
    <phoneticPr fontId="1"/>
  </si>
  <si>
    <r>
      <t xml:space="preserve">Ruchi Restaurant &amp; Mini Bar
[ルチ レストラン アンド ミニバー]
</t>
    </r>
    <r>
      <rPr>
        <sz val="11"/>
        <color indexed="10"/>
        <rFont val="ＭＳ Ｐゴシック"/>
        <family val="3"/>
        <charset val="128"/>
      </rPr>
      <t>2015/12閉店(2017/01/01確認)</t>
    </r>
    <r>
      <rPr>
        <sz val="11"/>
        <rFont val="ＭＳ Ｐゴシック"/>
        <family val="3"/>
        <charset val="128"/>
        <scheme val="minor"/>
      </rPr>
      <t xml:space="preserve">
</t>
    </r>
    <rPh sb="55" eb="57">
      <t>ヘイテン</t>
    </rPh>
    <rPh sb="68" eb="70">
      <t>カクニン</t>
    </rPh>
    <phoneticPr fontId="1"/>
  </si>
  <si>
    <r>
      <t xml:space="preserve">英語料理教室Niki's Kitchen[ニキズキッチン]
セルビア
</t>
    </r>
    <r>
      <rPr>
        <sz val="11"/>
        <color indexed="10"/>
        <rFont val="ＭＳ Ｐゴシック"/>
        <family val="3"/>
        <charset val="128"/>
      </rPr>
      <t>URL変更(2017/01/01確認)</t>
    </r>
    <rPh sb="0" eb="2">
      <t>エイゴ</t>
    </rPh>
    <rPh sb="2" eb="4">
      <t>リョウリ</t>
    </rPh>
    <rPh sb="4" eb="6">
      <t>キョウシツ</t>
    </rPh>
    <rPh sb="38" eb="40">
      <t>ヘンコウ</t>
    </rPh>
    <phoneticPr fontId="1"/>
  </si>
  <si>
    <t>大阪府大阪市中央区内平野町1-5-1 1F
06-6940-4222　水休
L:1130-1400
D:1745-LO2145</t>
    <rPh sb="0" eb="3">
      <t>オオサカフ</t>
    </rPh>
    <rPh sb="35" eb="36">
      <t>スイ</t>
    </rPh>
    <rPh sb="36" eb="37">
      <t>キュウ</t>
    </rPh>
    <phoneticPr fontId="1"/>
  </si>
  <si>
    <t>東京都港区六本木7-3-13
トラスティビル1F/B1F
03-6804-6215 無休
L:1100-1400
C:1400-1800
D:1800-2500</t>
    <rPh sb="42" eb="44">
      <t>ムキュウ</t>
    </rPh>
    <phoneticPr fontId="1"/>
  </si>
  <si>
    <r>
      <t xml:space="preserve">AL AIN[アル・アイン]
</t>
    </r>
    <r>
      <rPr>
        <sz val="11"/>
        <color indexed="10"/>
        <rFont val="ＭＳ Ｐゴシック"/>
        <family val="3"/>
        <charset val="128"/>
      </rPr>
      <t xml:space="preserve">URL変更(2016/01/01確認)
</t>
    </r>
    <phoneticPr fontId="1"/>
  </si>
  <si>
    <t>http://alaindining.com/</t>
    <phoneticPr fontId="1"/>
  </si>
  <si>
    <t>http://www7b.biglobe.ne.jp/~los-barbados/</t>
    <phoneticPr fontId="1"/>
  </si>
  <si>
    <t>http://je-suis-amazigh.blogspot.jp/</t>
    <phoneticPr fontId="1"/>
  </si>
  <si>
    <t xml:space="preserve">フランス料理のシェフに無理言ってリヒテンシュタイン料理の企画をねじ込むことに成功。
素朴な料理を…との説明ながら上品な皿が並んだのは国民性ゆえか？ コーンミールの料理にリヒテンシュタイン料理のオリジナリティを感じた。
</t>
    <rPh sb="4" eb="6">
      <t>リョウリ</t>
    </rPh>
    <rPh sb="11" eb="13">
      <t>ムリ</t>
    </rPh>
    <rPh sb="13" eb="14">
      <t>イ</t>
    </rPh>
    <rPh sb="25" eb="27">
      <t>リョウリ</t>
    </rPh>
    <rPh sb="28" eb="30">
      <t>キカク</t>
    </rPh>
    <rPh sb="33" eb="34">
      <t>コ</t>
    </rPh>
    <rPh sb="38" eb="40">
      <t>セイコウ</t>
    </rPh>
    <rPh sb="42" eb="44">
      <t>ソボク</t>
    </rPh>
    <rPh sb="45" eb="47">
      <t>リョウリ</t>
    </rPh>
    <rPh sb="51" eb="53">
      <t>セツメイ</t>
    </rPh>
    <rPh sb="56" eb="58">
      <t>ジョウヒン</t>
    </rPh>
    <rPh sb="59" eb="60">
      <t>サラ</t>
    </rPh>
    <rPh sb="61" eb="62">
      <t>ナラ</t>
    </rPh>
    <rPh sb="66" eb="69">
      <t>コクミンセイ</t>
    </rPh>
    <rPh sb="81" eb="83">
      <t>リョウリ</t>
    </rPh>
    <rPh sb="93" eb="95">
      <t>リョウリ</t>
    </rPh>
    <rPh sb="104" eb="105">
      <t>カン</t>
    </rPh>
    <phoneticPr fontId="1"/>
  </si>
  <si>
    <t xml:space="preserve">岡山県岡山市南区川張890-9
08636-2-0307
完全予約制にて個別相談
 </t>
    <rPh sb="0" eb="3">
      <t>オカヤマケン</t>
    </rPh>
    <rPh sb="3" eb="6">
      <t>オカヤマシ</t>
    </rPh>
    <rPh sb="6" eb="8">
      <t>ミナミク</t>
    </rPh>
    <rPh sb="8" eb="9">
      <t>カワ</t>
    </rPh>
    <rPh sb="9" eb="10">
      <t>ハ</t>
    </rPh>
    <rPh sb="29" eb="31">
      <t>カンゼン</t>
    </rPh>
    <rPh sb="31" eb="34">
      <t>ヨヤクセイ</t>
    </rPh>
    <rPh sb="36" eb="38">
      <t>コベツ</t>
    </rPh>
    <rPh sb="38" eb="40">
      <t>ソウダン</t>
    </rPh>
    <phoneticPr fontId="1"/>
  </si>
  <si>
    <t xml:space="preserve">千葉県船橋市本町7-12-11
047-455-3787
月休(祝日時翌火休)、月1回日休
L:1130-1500(LO1430)
D:1730-2300(LO2200)
</t>
    <rPh sb="29" eb="30">
      <t>ゲツ</t>
    </rPh>
    <rPh sb="30" eb="31">
      <t>キュウ</t>
    </rPh>
    <rPh sb="32" eb="34">
      <t>シュクジツ</t>
    </rPh>
    <rPh sb="34" eb="35">
      <t>ジ</t>
    </rPh>
    <rPh sb="35" eb="36">
      <t>ヨク</t>
    </rPh>
    <rPh sb="40" eb="41">
      <t>ツキ</t>
    </rPh>
    <rPh sb="42" eb="43">
      <t>カイ</t>
    </rPh>
    <rPh sb="43" eb="44">
      <t>ニチ</t>
    </rPh>
    <phoneticPr fontId="1"/>
  </si>
  <si>
    <t xml:space="preserve">イタ飯レストランで無理やりバチカン料理を堪能。しかし、バチカン料理らしさは結局不明なまま。
事前調べを頼りに、キリスト教に因んだ食材を探して注文し帳尻を合わせざるを得なかった。
</t>
    <rPh sb="2" eb="3">
      <t>メシ</t>
    </rPh>
    <rPh sb="9" eb="11">
      <t>ムリ</t>
    </rPh>
    <rPh sb="17" eb="19">
      <t>リョウリ</t>
    </rPh>
    <rPh sb="20" eb="22">
      <t>タンノウ</t>
    </rPh>
    <rPh sb="31" eb="33">
      <t>リョウリ</t>
    </rPh>
    <rPh sb="37" eb="39">
      <t>ケッキョク</t>
    </rPh>
    <rPh sb="39" eb="41">
      <t>フメイ</t>
    </rPh>
    <rPh sb="46" eb="48">
      <t>ジゼン</t>
    </rPh>
    <rPh sb="48" eb="49">
      <t>シラ</t>
    </rPh>
    <rPh sb="51" eb="52">
      <t>タヨ</t>
    </rPh>
    <rPh sb="59" eb="60">
      <t>キョウ</t>
    </rPh>
    <rPh sb="61" eb="62">
      <t>チナ</t>
    </rPh>
    <rPh sb="64" eb="66">
      <t>ショクザイ</t>
    </rPh>
    <rPh sb="67" eb="68">
      <t>サガ</t>
    </rPh>
    <rPh sb="70" eb="72">
      <t>チュウモン</t>
    </rPh>
    <rPh sb="73" eb="75">
      <t>チョウジリ</t>
    </rPh>
    <rPh sb="76" eb="77">
      <t>ア</t>
    </rPh>
    <rPh sb="82" eb="83">
      <t>エ</t>
    </rPh>
    <phoneticPr fontId="1"/>
  </si>
  <si>
    <t>〇</t>
    <phoneticPr fontId="1"/>
  </si>
  <si>
    <t>タジキスタン人のヒローラさんにご協力いただいての会食。事前のリクエストにて、所定のメニューを変更いただくことで、より料理を堪能することにチャレンジ。結果、伝統料理、家庭料理の両極を食せることに。油を楽しむ料理なのだなぁとの感想に至る。</t>
    <rPh sb="6" eb="7">
      <t>ジン</t>
    </rPh>
    <rPh sb="16" eb="18">
      <t>キョウリョク</t>
    </rPh>
    <rPh sb="24" eb="26">
      <t>カイショク</t>
    </rPh>
    <rPh sb="27" eb="29">
      <t>ジゼン</t>
    </rPh>
    <rPh sb="38" eb="40">
      <t>ショテイ</t>
    </rPh>
    <rPh sb="46" eb="48">
      <t>ヘンコウ</t>
    </rPh>
    <rPh sb="58" eb="60">
      <t>リョウリ</t>
    </rPh>
    <rPh sb="61" eb="63">
      <t>タンノウ</t>
    </rPh>
    <rPh sb="74" eb="76">
      <t>ケッカ</t>
    </rPh>
    <rPh sb="77" eb="79">
      <t>デントウ</t>
    </rPh>
    <rPh sb="79" eb="81">
      <t>リョウリ</t>
    </rPh>
    <rPh sb="82" eb="84">
      <t>カテイ</t>
    </rPh>
    <rPh sb="84" eb="86">
      <t>リョウリ</t>
    </rPh>
    <rPh sb="87" eb="89">
      <t>リョウキョク</t>
    </rPh>
    <rPh sb="90" eb="91">
      <t>ショク</t>
    </rPh>
    <rPh sb="97" eb="98">
      <t>アブラ</t>
    </rPh>
    <rPh sb="99" eb="100">
      <t>タノ</t>
    </rPh>
    <rPh sb="102" eb="104">
      <t>リョウリ</t>
    </rPh>
    <rPh sb="111" eb="113">
      <t>カンソウ</t>
    </rPh>
    <rPh sb="114" eb="115">
      <t>イタ</t>
    </rPh>
    <phoneticPr fontId="1"/>
  </si>
  <si>
    <t>ギリシャ料理レストランでキプロス料理。ハルーミチーズ以外はギリシャ料理と被るため、オリジナリティを感じるのは困難だった。
ギリシャ好きのTOSHのトークがギリシャに寄ってしまうのは致し方ないところだった。</t>
    <rPh sb="4" eb="6">
      <t>リョウリ</t>
    </rPh>
    <rPh sb="16" eb="18">
      <t>リョウリ</t>
    </rPh>
    <rPh sb="26" eb="28">
      <t>イガイ</t>
    </rPh>
    <rPh sb="33" eb="35">
      <t>リョウリ</t>
    </rPh>
    <rPh sb="36" eb="37">
      <t>カブ</t>
    </rPh>
    <rPh sb="49" eb="50">
      <t>カン</t>
    </rPh>
    <rPh sb="54" eb="56">
      <t>コンナン</t>
    </rPh>
    <rPh sb="65" eb="66">
      <t>ス</t>
    </rPh>
    <rPh sb="82" eb="83">
      <t>ヨ</t>
    </rPh>
    <rPh sb="90" eb="91">
      <t>イタ</t>
    </rPh>
    <rPh sb="92" eb="93">
      <t>カタ</t>
    </rPh>
    <phoneticPr fontId="1"/>
  </si>
  <si>
    <t>タイ</t>
    <phoneticPr fontId="1"/>
  </si>
  <si>
    <t>主宰宅</t>
    <rPh sb="0" eb="2">
      <t>シュサイ</t>
    </rPh>
    <rPh sb="2" eb="3">
      <t>タク</t>
    </rPh>
    <phoneticPr fontId="1"/>
  </si>
  <si>
    <t>欧州</t>
    <rPh sb="0" eb="2">
      <t>オウシュウ</t>
    </rPh>
    <phoneticPr fontId="1"/>
  </si>
  <si>
    <t>ヨーロッパ各国</t>
    <rPh sb="5" eb="7">
      <t>カッコク</t>
    </rPh>
    <phoneticPr fontId="1"/>
  </si>
  <si>
    <t>2013/4
～
2013/6</t>
    <phoneticPr fontId="1"/>
  </si>
  <si>
    <t xml:space="preserve">今回も魅力的で美味しいインド家庭料理が登場。前回に比して辛さも抑えてあったので、誰も抵抗無く食せたのでは。ご子息タンマイ君は多少退屈気味と言えるも、我々メンバは有意義な時間を満喫。
次回は是非是非現地インドでWGT_EXTRAを!!
</t>
    <rPh sb="0" eb="2">
      <t>コンカイ</t>
    </rPh>
    <rPh sb="3" eb="6">
      <t>ミリョクテキ</t>
    </rPh>
    <rPh sb="7" eb="9">
      <t>オイ</t>
    </rPh>
    <rPh sb="14" eb="16">
      <t>カテイ</t>
    </rPh>
    <rPh sb="16" eb="18">
      <t>リョウリ</t>
    </rPh>
    <rPh sb="19" eb="21">
      <t>トウジョウ</t>
    </rPh>
    <rPh sb="22" eb="24">
      <t>ゼンカイ</t>
    </rPh>
    <rPh sb="25" eb="26">
      <t>ヒ</t>
    </rPh>
    <rPh sb="28" eb="29">
      <t>カラ</t>
    </rPh>
    <rPh sb="31" eb="32">
      <t>オサ</t>
    </rPh>
    <rPh sb="40" eb="41">
      <t>ダレ</t>
    </rPh>
    <rPh sb="42" eb="44">
      <t>テイコウ</t>
    </rPh>
    <rPh sb="44" eb="45">
      <t>ナ</t>
    </rPh>
    <rPh sb="46" eb="47">
      <t>ショク</t>
    </rPh>
    <rPh sb="54" eb="56">
      <t>シソク</t>
    </rPh>
    <rPh sb="60" eb="61">
      <t>クン</t>
    </rPh>
    <rPh sb="62" eb="64">
      <t>タショウ</t>
    </rPh>
    <rPh sb="64" eb="66">
      <t>タイクツ</t>
    </rPh>
    <rPh sb="66" eb="68">
      <t>ギミ</t>
    </rPh>
    <rPh sb="69" eb="70">
      <t>イ</t>
    </rPh>
    <rPh sb="74" eb="76">
      <t>ワレワレ</t>
    </rPh>
    <rPh sb="80" eb="83">
      <t>ユウイギ</t>
    </rPh>
    <rPh sb="84" eb="86">
      <t>ジカン</t>
    </rPh>
    <rPh sb="87" eb="89">
      <t>マンキツ</t>
    </rPh>
    <rPh sb="91" eb="93">
      <t>ジカイ</t>
    </rPh>
    <rPh sb="94" eb="98">
      <t>ゼヒゼヒ</t>
    </rPh>
    <rPh sb="98" eb="100">
      <t>ゲンチ</t>
    </rPh>
    <phoneticPr fontId="1"/>
  </si>
  <si>
    <t xml:space="preserve">中国古箏と木琴の演奏会と共に開催。二次会が自作レバノン料理のオンパレード。
メッゼ（前菜）の妙を堪能すべきポイントを十分楽しめたとの感想。テーブルトークネタも多少ご披露。お役に立ったでしょうか。
</t>
    <rPh sb="2" eb="3">
      <t>フル</t>
    </rPh>
    <rPh sb="3" eb="4">
      <t>コト</t>
    </rPh>
    <rPh sb="5" eb="7">
      <t>モッキン</t>
    </rPh>
    <rPh sb="17" eb="19">
      <t>ニジ</t>
    </rPh>
    <rPh sb="19" eb="20">
      <t>カイ</t>
    </rPh>
    <rPh sb="21" eb="23">
      <t>ジサク</t>
    </rPh>
    <rPh sb="27" eb="29">
      <t>リョウリ</t>
    </rPh>
    <rPh sb="42" eb="44">
      <t>ゼンサイ</t>
    </rPh>
    <rPh sb="46" eb="47">
      <t>ミョウ</t>
    </rPh>
    <rPh sb="48" eb="50">
      <t>タンノウ</t>
    </rPh>
    <rPh sb="58" eb="60">
      <t>ジュウブン</t>
    </rPh>
    <rPh sb="60" eb="61">
      <t>タノ</t>
    </rPh>
    <rPh sb="66" eb="68">
      <t>カンソウ</t>
    </rPh>
    <rPh sb="79" eb="81">
      <t>タショウ</t>
    </rPh>
    <rPh sb="82" eb="84">
      <t>ヒロウ</t>
    </rPh>
    <rPh sb="86" eb="87">
      <t>ヤク</t>
    </rPh>
    <rPh sb="88" eb="89">
      <t>タ</t>
    </rPh>
    <phoneticPr fontId="1"/>
  </si>
  <si>
    <t xml:space="preserve">エリーザベト皇妃に供したハプスブルグ家宮廷料理を堪能。ハムや肉料理の美味しさもさることながら、店の高級感も秀逸で久々に高級料理を食した気分になった。開催時点で最高額もまったくリーズナブルに映る会食であった。
</t>
    <rPh sb="6" eb="8">
      <t>コウヒ</t>
    </rPh>
    <rPh sb="9" eb="10">
      <t>キョウ</t>
    </rPh>
    <rPh sb="18" eb="19">
      <t>イエ</t>
    </rPh>
    <rPh sb="19" eb="21">
      <t>キュウテイ</t>
    </rPh>
    <rPh sb="21" eb="23">
      <t>リョウリ</t>
    </rPh>
    <rPh sb="24" eb="26">
      <t>タンノウ</t>
    </rPh>
    <rPh sb="30" eb="31">
      <t>ニク</t>
    </rPh>
    <rPh sb="31" eb="33">
      <t>リョウリ</t>
    </rPh>
    <rPh sb="34" eb="36">
      <t>オイ</t>
    </rPh>
    <rPh sb="47" eb="48">
      <t>ミセ</t>
    </rPh>
    <rPh sb="49" eb="52">
      <t>コウキュウカン</t>
    </rPh>
    <rPh sb="53" eb="55">
      <t>シュウイツ</t>
    </rPh>
    <rPh sb="56" eb="58">
      <t>ヒサビサ</t>
    </rPh>
    <rPh sb="59" eb="61">
      <t>コウキュウ</t>
    </rPh>
    <rPh sb="61" eb="63">
      <t>リョウリ</t>
    </rPh>
    <rPh sb="64" eb="65">
      <t>ショク</t>
    </rPh>
    <rPh sb="67" eb="69">
      <t>キブン</t>
    </rPh>
    <rPh sb="74" eb="76">
      <t>カイサイ</t>
    </rPh>
    <rPh sb="76" eb="78">
      <t>ジテン</t>
    </rPh>
    <rPh sb="79" eb="82">
      <t>サイコウガク</t>
    </rPh>
    <rPh sb="94" eb="95">
      <t>ウツ</t>
    </rPh>
    <rPh sb="96" eb="98">
      <t>カイショク</t>
    </rPh>
    <phoneticPr fontId="1"/>
  </si>
  <si>
    <t xml:space="preserve">WGT未実施国のうち店が無さそうな国を中心に暫定開催。フェーズ該当国になった際に実施不可なら実績に昇格させるかも。
他にも未実施国があったが、オリジナリティが乏しくパス。逆にエチオピア「ラクダのスープ」に食指が。
</t>
    <rPh sb="10" eb="11">
      <t>ミセ</t>
    </rPh>
    <rPh sb="22" eb="24">
      <t>ザンテイ</t>
    </rPh>
    <rPh sb="24" eb="26">
      <t>カイサイ</t>
    </rPh>
    <rPh sb="31" eb="33">
      <t>ガイトウ</t>
    </rPh>
    <rPh sb="33" eb="34">
      <t>コク</t>
    </rPh>
    <rPh sb="38" eb="39">
      <t>サイ</t>
    </rPh>
    <rPh sb="40" eb="42">
      <t>ジッシ</t>
    </rPh>
    <rPh sb="42" eb="44">
      <t>フカ</t>
    </rPh>
    <rPh sb="46" eb="48">
      <t>ジッセキ</t>
    </rPh>
    <rPh sb="49" eb="51">
      <t>ショウカク</t>
    </rPh>
    <rPh sb="58" eb="59">
      <t>タ</t>
    </rPh>
    <rPh sb="61" eb="64">
      <t>ミジッシ</t>
    </rPh>
    <rPh sb="64" eb="65">
      <t>クニ</t>
    </rPh>
    <rPh sb="79" eb="80">
      <t>トボ</t>
    </rPh>
    <rPh sb="85" eb="86">
      <t>ギャク</t>
    </rPh>
    <rPh sb="102" eb="104">
      <t>ショクシ</t>
    </rPh>
    <phoneticPr fontId="1"/>
  </si>
  <si>
    <t xml:space="preserve">WGT海外開催! インドのプネ市で8カ国を実施。
全体的な感想として、想像以上に美味と感じるも、味の調和が今一つで大味な印象は否めなかった。
スパイスの国ながら、さしてインド風に味付けされていることもなく、オリジナリティの再現は感じた。
</t>
    <rPh sb="3" eb="5">
      <t>カイガイ</t>
    </rPh>
    <rPh sb="5" eb="7">
      <t>カイサイ</t>
    </rPh>
    <rPh sb="15" eb="16">
      <t>シ</t>
    </rPh>
    <rPh sb="19" eb="20">
      <t>コク</t>
    </rPh>
    <rPh sb="21" eb="23">
      <t>ジッシ</t>
    </rPh>
    <rPh sb="25" eb="28">
      <t>ゼンタイテキ</t>
    </rPh>
    <rPh sb="29" eb="31">
      <t>カンソウ</t>
    </rPh>
    <rPh sb="35" eb="37">
      <t>ソウゾウ</t>
    </rPh>
    <rPh sb="37" eb="39">
      <t>イジョウ</t>
    </rPh>
    <rPh sb="40" eb="42">
      <t>ビミ</t>
    </rPh>
    <rPh sb="43" eb="44">
      <t>カン</t>
    </rPh>
    <rPh sb="48" eb="49">
      <t>アジ</t>
    </rPh>
    <rPh sb="50" eb="52">
      <t>チョウワ</t>
    </rPh>
    <rPh sb="53" eb="54">
      <t>イマ</t>
    </rPh>
    <rPh sb="54" eb="55">
      <t>ヒト</t>
    </rPh>
    <rPh sb="57" eb="59">
      <t>オオアジ</t>
    </rPh>
    <rPh sb="60" eb="62">
      <t>インショウ</t>
    </rPh>
    <rPh sb="63" eb="64">
      <t>イナ</t>
    </rPh>
    <rPh sb="76" eb="77">
      <t>クニ</t>
    </rPh>
    <rPh sb="87" eb="88">
      <t>フウ</t>
    </rPh>
    <rPh sb="89" eb="91">
      <t>アジツ</t>
    </rPh>
    <rPh sb="111" eb="113">
      <t>サイゲン</t>
    </rPh>
    <rPh sb="114" eb="115">
      <t>カン</t>
    </rPh>
    <phoneticPr fontId="1"/>
  </si>
  <si>
    <t xml:space="preserve">フランス料理はソースを食べる！を体現。
味わい以外にも、視覚に訴える料理デザイン、サーブ時の演出、ギャルソンのエスコートやトーク。料理の味わいは口の中以外でも堪能。
食後の心地良さがなんとも気持ち良かった。
</t>
    <rPh sb="4" eb="6">
      <t>リョウリ</t>
    </rPh>
    <rPh sb="11" eb="12">
      <t>タ</t>
    </rPh>
    <rPh sb="16" eb="18">
      <t>タイゲン</t>
    </rPh>
    <rPh sb="20" eb="21">
      <t>アジ</t>
    </rPh>
    <rPh sb="23" eb="25">
      <t>イガイ</t>
    </rPh>
    <rPh sb="28" eb="30">
      <t>シカク</t>
    </rPh>
    <rPh sb="31" eb="32">
      <t>ウッタ</t>
    </rPh>
    <rPh sb="34" eb="36">
      <t>リョウリ</t>
    </rPh>
    <rPh sb="44" eb="45">
      <t>ジ</t>
    </rPh>
    <rPh sb="46" eb="48">
      <t>エンシュツ</t>
    </rPh>
    <rPh sb="65" eb="67">
      <t>リョウリ</t>
    </rPh>
    <rPh sb="68" eb="69">
      <t>アジ</t>
    </rPh>
    <rPh sb="72" eb="73">
      <t>クチ</t>
    </rPh>
    <rPh sb="74" eb="75">
      <t>ナカ</t>
    </rPh>
    <rPh sb="75" eb="77">
      <t>イガイ</t>
    </rPh>
    <rPh sb="79" eb="81">
      <t>タンノウ</t>
    </rPh>
    <rPh sb="83" eb="85">
      <t>ショクゴ</t>
    </rPh>
    <rPh sb="86" eb="89">
      <t>ココチヨ</t>
    </rPh>
    <rPh sb="95" eb="97">
      <t>キモ</t>
    </rPh>
    <rPh sb="98" eb="99">
      <t>ヨ</t>
    </rPh>
    <phoneticPr fontId="1"/>
  </si>
  <si>
    <t xml:space="preserve">洒落た街並み代官山、カフェ風の店内で美食に舌鼓。ロコモコを筆頭にハワイ料理のアウトラインを楽しめばかりでなく、それぞれの味付けはかなり美味。特にサラダ系、シーフード系料理は逸品。
テーブルトークも盛り上がり、全体的に充実した。
</t>
    <rPh sb="0" eb="2">
      <t>シャレ</t>
    </rPh>
    <rPh sb="3" eb="5">
      <t>マチナ</t>
    </rPh>
    <rPh sb="6" eb="9">
      <t>ダイカンヤマ</t>
    </rPh>
    <rPh sb="13" eb="14">
      <t>フウ</t>
    </rPh>
    <rPh sb="15" eb="17">
      <t>テンナイ</t>
    </rPh>
    <rPh sb="18" eb="20">
      <t>ビショク</t>
    </rPh>
    <rPh sb="21" eb="23">
      <t>シタツヅミ</t>
    </rPh>
    <rPh sb="29" eb="31">
      <t>ヒットウ</t>
    </rPh>
    <rPh sb="35" eb="37">
      <t>リョウリ</t>
    </rPh>
    <rPh sb="45" eb="46">
      <t>タノ</t>
    </rPh>
    <rPh sb="60" eb="62">
      <t>アジツ</t>
    </rPh>
    <rPh sb="67" eb="69">
      <t>ビミ</t>
    </rPh>
    <rPh sb="70" eb="71">
      <t>トク</t>
    </rPh>
    <rPh sb="75" eb="76">
      <t>ケイ</t>
    </rPh>
    <rPh sb="82" eb="83">
      <t>ケイ</t>
    </rPh>
    <rPh sb="83" eb="85">
      <t>リョウリ</t>
    </rPh>
    <rPh sb="86" eb="88">
      <t>イッピン</t>
    </rPh>
    <rPh sb="98" eb="99">
      <t>モ</t>
    </rPh>
    <rPh sb="100" eb="101">
      <t>ア</t>
    </rPh>
    <rPh sb="104" eb="106">
      <t>ゼンタイ</t>
    </rPh>
    <rPh sb="106" eb="107">
      <t>テキ</t>
    </rPh>
    <rPh sb="108" eb="110">
      <t>ジュウジツ</t>
    </rPh>
    <phoneticPr fontId="1"/>
  </si>
  <si>
    <t xml:space="preserve">スペインらしいしっかりとした味わいが印象的。中でも塩味が特徴的だった。
素材の存在感は日本料理に、繊細さは仏料理譲り？見掛けの美しさも楽しめて、料理の芸術性を満喫。デザートの充実も面白いコース設定だった。
</t>
    <rPh sb="14" eb="15">
      <t>アジ</t>
    </rPh>
    <rPh sb="18" eb="21">
      <t>インショウテキ</t>
    </rPh>
    <rPh sb="22" eb="23">
      <t>ナカ</t>
    </rPh>
    <rPh sb="25" eb="27">
      <t>シオアジ</t>
    </rPh>
    <rPh sb="28" eb="30">
      <t>トクチョウ</t>
    </rPh>
    <rPh sb="30" eb="31">
      <t>テキ</t>
    </rPh>
    <rPh sb="36" eb="38">
      <t>ソザイ</t>
    </rPh>
    <rPh sb="39" eb="42">
      <t>ソンザイカン</t>
    </rPh>
    <rPh sb="43" eb="45">
      <t>ニホン</t>
    </rPh>
    <rPh sb="45" eb="47">
      <t>リョウリ</t>
    </rPh>
    <rPh sb="49" eb="51">
      <t>センサイ</t>
    </rPh>
    <rPh sb="53" eb="54">
      <t>フツ</t>
    </rPh>
    <rPh sb="54" eb="56">
      <t>リョウリ</t>
    </rPh>
    <rPh sb="56" eb="57">
      <t>ユズ</t>
    </rPh>
    <rPh sb="59" eb="61">
      <t>ミカ</t>
    </rPh>
    <rPh sb="63" eb="64">
      <t>ウツク</t>
    </rPh>
    <rPh sb="67" eb="68">
      <t>タノ</t>
    </rPh>
    <rPh sb="72" eb="74">
      <t>リョウリ</t>
    </rPh>
    <rPh sb="75" eb="78">
      <t>ゲイジュツセイ</t>
    </rPh>
    <rPh sb="79" eb="81">
      <t>マンキツ</t>
    </rPh>
    <rPh sb="87" eb="89">
      <t>ジュウジツ</t>
    </rPh>
    <rPh sb="90" eb="92">
      <t>オモシロ</t>
    </rPh>
    <rPh sb="96" eb="98">
      <t>セッテイ</t>
    </rPh>
    <phoneticPr fontId="1"/>
  </si>
  <si>
    <t xml:space="preserve">狭い路地を抜け住宅を駆使してのレストランに驚き。韓国伝統楽器による演出も気分を高めた。
馴染みあるチヂミやキムチはもちろん。宮廷料理クジョルパン、薬膳料理サムゲタンなど視覚味覚を堪能。果たして世界五大料理への納得感は？
</t>
    <rPh sb="0" eb="1">
      <t>セマ</t>
    </rPh>
    <rPh sb="2" eb="4">
      <t>ロジ</t>
    </rPh>
    <rPh sb="5" eb="6">
      <t>ヌ</t>
    </rPh>
    <rPh sb="7" eb="9">
      <t>ジュウタク</t>
    </rPh>
    <rPh sb="10" eb="12">
      <t>クシ</t>
    </rPh>
    <rPh sb="21" eb="22">
      <t>オドロ</t>
    </rPh>
    <rPh sb="24" eb="26">
      <t>カンコク</t>
    </rPh>
    <rPh sb="26" eb="28">
      <t>デントウ</t>
    </rPh>
    <rPh sb="28" eb="30">
      <t>ガッキ</t>
    </rPh>
    <rPh sb="33" eb="35">
      <t>エンシュツ</t>
    </rPh>
    <rPh sb="36" eb="38">
      <t>キブン</t>
    </rPh>
    <rPh sb="39" eb="40">
      <t>タカ</t>
    </rPh>
    <rPh sb="44" eb="46">
      <t>ナジ</t>
    </rPh>
    <rPh sb="62" eb="64">
      <t>キュウテイ</t>
    </rPh>
    <rPh sb="64" eb="66">
      <t>リョウリ</t>
    </rPh>
    <rPh sb="73" eb="75">
      <t>ヤクゼン</t>
    </rPh>
    <rPh sb="75" eb="77">
      <t>リョウリ</t>
    </rPh>
    <rPh sb="84" eb="86">
      <t>シカク</t>
    </rPh>
    <rPh sb="86" eb="88">
      <t>ミカク</t>
    </rPh>
    <rPh sb="89" eb="91">
      <t>タンノウ</t>
    </rPh>
    <rPh sb="92" eb="93">
      <t>ハ</t>
    </rPh>
    <rPh sb="96" eb="98">
      <t>セカイ</t>
    </rPh>
    <phoneticPr fontId="1"/>
  </si>
  <si>
    <t xml:space="preserve">ゴドセファミリと欧州旅行および英国出張に際して、現地WGTを実施。
感動したり、がっかりしたり、それぞれ良い思い出となった。
対象国は、墺・瑞・仏・蘭・英
</t>
    <rPh sb="8" eb="10">
      <t>オウシュウ</t>
    </rPh>
    <rPh sb="10" eb="12">
      <t>リョコウ</t>
    </rPh>
    <rPh sb="15" eb="17">
      <t>エイコク</t>
    </rPh>
    <rPh sb="17" eb="19">
      <t>シュッチョウ</t>
    </rPh>
    <rPh sb="20" eb="21">
      <t>サイ</t>
    </rPh>
    <rPh sb="24" eb="26">
      <t>ゲンチ</t>
    </rPh>
    <rPh sb="30" eb="32">
      <t>ジッシ</t>
    </rPh>
    <rPh sb="34" eb="36">
      <t>カンドウ</t>
    </rPh>
    <rPh sb="52" eb="53">
      <t>ヨ</t>
    </rPh>
    <rPh sb="54" eb="55">
      <t>オモ</t>
    </rPh>
    <rPh sb="56" eb="57">
      <t>デ</t>
    </rPh>
    <rPh sb="63" eb="66">
      <t>タイショウコク</t>
    </rPh>
    <phoneticPr fontId="1"/>
  </si>
  <si>
    <t xml:space="preserve">送別品としてもらった昆虫食を試してみんとて食す。
あまりにもグロテスクさに腰が引けるも、なんとか気を奮い立たせて完食。
食べてみればなんのことは…あった。
</t>
    <rPh sb="0" eb="2">
      <t>ソウベツ</t>
    </rPh>
    <rPh sb="2" eb="3">
      <t>ヒン</t>
    </rPh>
    <rPh sb="10" eb="12">
      <t>コンチュウ</t>
    </rPh>
    <rPh sb="12" eb="13">
      <t>ショク</t>
    </rPh>
    <rPh sb="14" eb="15">
      <t>タメ</t>
    </rPh>
    <rPh sb="21" eb="22">
      <t>ショク</t>
    </rPh>
    <rPh sb="37" eb="38">
      <t>コシ</t>
    </rPh>
    <rPh sb="39" eb="40">
      <t>ヒ</t>
    </rPh>
    <rPh sb="48" eb="49">
      <t>キ</t>
    </rPh>
    <rPh sb="50" eb="51">
      <t>フル</t>
    </rPh>
    <rPh sb="52" eb="53">
      <t>タ</t>
    </rPh>
    <rPh sb="56" eb="58">
      <t>カンショク</t>
    </rPh>
    <rPh sb="60" eb="61">
      <t>タ</t>
    </rPh>
    <phoneticPr fontId="1"/>
  </si>
  <si>
    <t>アラブ首長国連邦</t>
    <rPh sb="3" eb="8">
      <t>シュチョウコクレンポウ</t>
    </rPh>
    <phoneticPr fontId="1"/>
  </si>
  <si>
    <t>アラブ首長国連邦(UAE)</t>
  </si>
  <si>
    <t>タジキスタン共和国</t>
  </si>
  <si>
    <t>ドバイレストランと名前はUAEの都市ながら、単に中東料理の店。しかし、他に開催環境が整わないことから、テーブルトークを駆使してなんとか実施。
料理はメゼとファストフードが中心ながら、UAEでも食せるメニューをこなせたのでまぁOK。</t>
    <rPh sb="9" eb="11">
      <t>ナマエ</t>
    </rPh>
    <rPh sb="16" eb="18">
      <t>トシ</t>
    </rPh>
    <rPh sb="22" eb="23">
      <t>タン</t>
    </rPh>
    <rPh sb="24" eb="26">
      <t>チュウトウ</t>
    </rPh>
    <rPh sb="26" eb="28">
      <t>リョウリ</t>
    </rPh>
    <rPh sb="29" eb="30">
      <t>ミセ</t>
    </rPh>
    <rPh sb="35" eb="36">
      <t>タ</t>
    </rPh>
    <rPh sb="37" eb="39">
      <t>カイサイ</t>
    </rPh>
    <rPh sb="39" eb="41">
      <t>カンキョウ</t>
    </rPh>
    <rPh sb="42" eb="43">
      <t>トトノ</t>
    </rPh>
    <rPh sb="59" eb="61">
      <t>クシ</t>
    </rPh>
    <rPh sb="67" eb="69">
      <t>ジッシ</t>
    </rPh>
    <rPh sb="71" eb="73">
      <t>リョウリ</t>
    </rPh>
    <rPh sb="85" eb="87">
      <t>チュウシン</t>
    </rPh>
    <phoneticPr fontId="1"/>
  </si>
  <si>
    <t>悠姉</t>
    <rPh sb="0" eb="1">
      <t>ハルカ</t>
    </rPh>
    <rPh sb="1" eb="2">
      <t>アネ</t>
    </rPh>
    <phoneticPr fontId="1"/>
  </si>
  <si>
    <t>第10フェーズテーマ</t>
    <rPh sb="0" eb="1">
      <t>ダイ</t>
    </rPh>
    <phoneticPr fontId="1"/>
  </si>
  <si>
    <t>第10フェーズ参加回数</t>
    <rPh sb="0" eb="1">
      <t>ダイ</t>
    </rPh>
    <rPh sb="7" eb="9">
      <t>サンカ</t>
    </rPh>
    <rPh sb="9" eb="11">
      <t>カイスウ</t>
    </rPh>
    <phoneticPr fontId="1"/>
  </si>
  <si>
    <t>第１０フェーズ幹事回数</t>
    <rPh sb="0" eb="1">
      <t>ダイ</t>
    </rPh>
    <rPh sb="7" eb="9">
      <t>カンジ</t>
    </rPh>
    <rPh sb="9" eb="11">
      <t>カイスウ</t>
    </rPh>
    <phoneticPr fontId="1"/>
  </si>
  <si>
    <t>中国料理と言いながらチベット料理を堪能。モモモやトゥクパの定番はもちろん、ギャコックという宮廷料理を予約して舌鼓を打つことに。
食以外にチベット高原の魅力にも触れ、高山病のリスクにもめげず、天空の地域に足を踏み入れてみたくなった。</t>
    <rPh sb="0" eb="2">
      <t>チュウゴク</t>
    </rPh>
    <rPh sb="2" eb="4">
      <t>リョウリ</t>
    </rPh>
    <rPh sb="5" eb="6">
      <t>イ</t>
    </rPh>
    <rPh sb="14" eb="16">
      <t>リョウリ</t>
    </rPh>
    <rPh sb="17" eb="19">
      <t>タンノウ</t>
    </rPh>
    <rPh sb="29" eb="31">
      <t>テイバン</t>
    </rPh>
    <rPh sb="45" eb="47">
      <t>キュウテイ</t>
    </rPh>
    <rPh sb="47" eb="49">
      <t>リョウリ</t>
    </rPh>
    <rPh sb="50" eb="52">
      <t>ヨヤク</t>
    </rPh>
    <rPh sb="54" eb="56">
      <t>シタツヅミ</t>
    </rPh>
    <rPh sb="57" eb="58">
      <t>ウ</t>
    </rPh>
    <rPh sb="64" eb="65">
      <t>ショク</t>
    </rPh>
    <rPh sb="65" eb="67">
      <t>イガイ</t>
    </rPh>
    <rPh sb="72" eb="74">
      <t>コウゲン</t>
    </rPh>
    <rPh sb="75" eb="77">
      <t>ミリョク</t>
    </rPh>
    <rPh sb="79" eb="80">
      <t>フ</t>
    </rPh>
    <rPh sb="82" eb="85">
      <t>コウザンビョウ</t>
    </rPh>
    <rPh sb="95" eb="97">
      <t>テンクウ</t>
    </rPh>
    <rPh sb="98" eb="100">
      <t>チイキ</t>
    </rPh>
    <rPh sb="101" eb="102">
      <t>アシ</t>
    </rPh>
    <rPh sb="103" eb="104">
      <t>フ</t>
    </rPh>
    <rPh sb="105" eb="106">
      <t>イ</t>
    </rPh>
    <phoneticPr fontId="1"/>
  </si>
  <si>
    <t>WGT1～30まで実施した国の再実施（WGT2開始！）</t>
    <rPh sb="9" eb="11">
      <t>ジッシ</t>
    </rPh>
    <rPh sb="13" eb="14">
      <t>クニ</t>
    </rPh>
    <rPh sb="15" eb="18">
      <t>サイジッシ</t>
    </rPh>
    <rPh sb="23" eb="25">
      <t>カイシ</t>
    </rPh>
    <phoneticPr fontId="1"/>
  </si>
  <si>
    <t>http://www.alteliebe.co.jp/</t>
    <phoneticPr fontId="1"/>
  </si>
  <si>
    <r>
      <t xml:space="preserve">Lilla Dalarna［リラ・ダーラナ］
</t>
    </r>
    <r>
      <rPr>
        <sz val="11"/>
        <color indexed="10"/>
        <rFont val="ＭＳ Ｐゴシック"/>
        <family val="3"/>
        <charset val="128"/>
      </rPr>
      <t>URL新規追加
店舗移転(2011/01/01確認)
URL変更(2014/04/06確認)
情報変更(2018/01/01確認)</t>
    </r>
    <rPh sb="31" eb="33">
      <t>テンポ</t>
    </rPh>
    <rPh sb="33" eb="35">
      <t>イテン</t>
    </rPh>
    <rPh sb="46" eb="48">
      <t>カクニン</t>
    </rPh>
    <rPh sb="70" eb="72">
      <t>ジョウホウ</t>
    </rPh>
    <rPh sb="72" eb="74">
      <t>ヘンコウ</t>
    </rPh>
    <phoneticPr fontId="1"/>
  </si>
  <si>
    <t xml:space="preserve">北海道札幌市北区北16条
西4-2-30 坪川ビル1F
011-790-6334 日休
1100-1500(火水)
1100-2200(月木金土)
</t>
    <rPh sb="0" eb="3">
      <t>ホッカイドウ</t>
    </rPh>
    <rPh sb="3" eb="6">
      <t>サッポロシ</t>
    </rPh>
    <rPh sb="6" eb="8">
      <t>キタク</t>
    </rPh>
    <rPh sb="8" eb="9">
      <t>キタ</t>
    </rPh>
    <rPh sb="11" eb="12">
      <t>ジョウ</t>
    </rPh>
    <rPh sb="13" eb="14">
      <t>ニシ</t>
    </rPh>
    <rPh sb="21" eb="23">
      <t>ツボカワ</t>
    </rPh>
    <rPh sb="41" eb="42">
      <t>ニチ</t>
    </rPh>
    <rPh sb="42" eb="43">
      <t>ヤス</t>
    </rPh>
    <rPh sb="54" eb="55">
      <t>ヒ</t>
    </rPh>
    <rPh sb="55" eb="56">
      <t>スイ</t>
    </rPh>
    <rPh sb="68" eb="69">
      <t>ゲツ</t>
    </rPh>
    <rPh sb="69" eb="70">
      <t>モク</t>
    </rPh>
    <rPh sb="70" eb="71">
      <t>キン</t>
    </rPh>
    <rPh sb="71" eb="72">
      <t>ド</t>
    </rPh>
    <phoneticPr fontId="1"/>
  </si>
  <si>
    <t>http://www.tribes.jp/</t>
    <phoneticPr fontId="1"/>
  </si>
  <si>
    <t>https://www.facebook.com/pg/mingalabarestaurant/about/?ref=page_internal</t>
    <phoneticPr fontId="1"/>
  </si>
  <si>
    <t xml:space="preserve">千葉県千葉市花見川区幕張本郷
2-6-22
043-350-1940　水休
L:1100-1400(LO1315)
D:1700-2300(LO2245)
</t>
    <rPh sb="35" eb="36">
      <t>スイ</t>
    </rPh>
    <phoneticPr fontId="1"/>
  </si>
  <si>
    <t>https://www.facebook.com/ARIAPITArumandpunch/</t>
    <phoneticPr fontId="1"/>
  </si>
  <si>
    <t>http://ariapita.com/</t>
    <phoneticPr fontId="1"/>
  </si>
  <si>
    <t>https://www.palmyra-ameta.com/</t>
    <phoneticPr fontId="1"/>
  </si>
  <si>
    <t>https://www3.hp-ez.com/hp/mamas-kitchen</t>
    <phoneticPr fontId="1"/>
  </si>
  <si>
    <r>
      <t xml:space="preserve">Russian-Ukrainian Restaurant ALL Season
[オールシーズンレストラン] 
</t>
    </r>
    <r>
      <rPr>
        <sz val="11"/>
        <color indexed="10"/>
        <rFont val="ＭＳ Ｐゴシック"/>
        <family val="3"/>
        <charset val="128"/>
      </rPr>
      <t>URL変更＆情報変更(2014/12/31確認)
閉店？(2016</t>
    </r>
    <r>
      <rPr>
        <sz val="11"/>
        <color indexed="10"/>
        <rFont val="ＭＳ Ｐゴシック"/>
        <family val="3"/>
        <charset val="128"/>
      </rPr>
      <t>/</t>
    </r>
    <r>
      <rPr>
        <sz val="11"/>
        <color indexed="10"/>
        <rFont val="ＭＳ Ｐゴシック"/>
        <family val="3"/>
        <charset val="128"/>
      </rPr>
      <t>01</t>
    </r>
    <r>
      <rPr>
        <sz val="11"/>
        <color indexed="10"/>
        <rFont val="ＭＳ Ｐゴシック"/>
        <family val="3"/>
        <charset val="128"/>
      </rPr>
      <t>/</t>
    </r>
    <r>
      <rPr>
        <sz val="11"/>
        <color indexed="10"/>
        <rFont val="ＭＳ Ｐゴシック"/>
        <family val="3"/>
        <charset val="128"/>
      </rPr>
      <t>01確認)
閉店扱い</t>
    </r>
    <r>
      <rPr>
        <sz val="11"/>
        <color indexed="10"/>
        <rFont val="ＭＳ Ｐゴシック"/>
        <family val="3"/>
        <charset val="128"/>
      </rPr>
      <t>(2018/01/01</t>
    </r>
    <r>
      <rPr>
        <sz val="11"/>
        <color indexed="10"/>
        <rFont val="ＭＳ Ｐゴシック"/>
        <family val="3"/>
        <charset val="128"/>
      </rPr>
      <t>確認</t>
    </r>
    <r>
      <rPr>
        <sz val="11"/>
        <color indexed="10"/>
        <rFont val="ＭＳ Ｐゴシック"/>
        <family val="3"/>
        <charset val="128"/>
      </rPr>
      <t>)</t>
    </r>
    <rPh sb="59" eb="61">
      <t>ヘンコウ</t>
    </rPh>
    <rPh sb="62" eb="64">
      <t>ジョウホウ</t>
    </rPh>
    <rPh sb="64" eb="66">
      <t>ヘンコウ</t>
    </rPh>
    <rPh sb="77" eb="79">
      <t>カクニン</t>
    </rPh>
    <rPh sb="81" eb="83">
      <t>ヘイテン</t>
    </rPh>
    <rPh sb="95" eb="97">
      <t>カクニン</t>
    </rPh>
    <rPh sb="99" eb="101">
      <t>ヘイテン</t>
    </rPh>
    <rPh sb="101" eb="102">
      <t>アツカ</t>
    </rPh>
    <phoneticPr fontId="1"/>
  </si>
  <si>
    <r>
      <t xml:space="preserve">Inna Kalinka[インナカリンカ]
</t>
    </r>
    <r>
      <rPr>
        <sz val="11"/>
        <color indexed="10"/>
        <rFont val="ＭＳ Ｐゴシック"/>
        <family val="3"/>
        <charset val="128"/>
      </rPr>
      <t>閉店(2017/09頃？)</t>
    </r>
    <rPh sb="22" eb="24">
      <t>ヘイテン</t>
    </rPh>
    <rPh sb="32" eb="33">
      <t>コロ</t>
    </rPh>
    <phoneticPr fontId="1"/>
  </si>
  <si>
    <t>http://www.spyros.tokyo/</t>
    <phoneticPr fontId="1"/>
  </si>
  <si>
    <r>
      <t xml:space="preserve">[アンニョン]
</t>
    </r>
    <r>
      <rPr>
        <sz val="11"/>
        <color indexed="10"/>
        <rFont val="ＭＳ Ｐゴシック"/>
        <family val="3"/>
        <charset val="128"/>
      </rPr>
      <t>情報変更（2011/01/01確認）
情報変更（</t>
    </r>
    <r>
      <rPr>
        <sz val="11"/>
        <color indexed="10"/>
        <rFont val="ＭＳ Ｐゴシック"/>
        <family val="3"/>
        <charset val="128"/>
      </rPr>
      <t>2012/02/01</t>
    </r>
    <r>
      <rPr>
        <sz val="11"/>
        <color indexed="10"/>
        <rFont val="ＭＳ Ｐゴシック"/>
        <family val="3"/>
        <charset val="128"/>
      </rPr>
      <t>確認）
情報変更（</t>
    </r>
    <r>
      <rPr>
        <sz val="11"/>
        <color indexed="10"/>
        <rFont val="ＭＳ Ｐゴシック"/>
        <family val="3"/>
        <charset val="128"/>
      </rPr>
      <t>2016/01/01</t>
    </r>
    <r>
      <rPr>
        <sz val="11"/>
        <color indexed="10"/>
        <rFont val="ＭＳ Ｐゴシック"/>
        <family val="3"/>
        <charset val="128"/>
      </rPr>
      <t>確認）
閉店（</t>
    </r>
    <r>
      <rPr>
        <sz val="11"/>
        <color indexed="10"/>
        <rFont val="ＭＳ Ｐゴシック"/>
        <family val="3"/>
        <charset val="128"/>
      </rPr>
      <t>2017/夏頃？</t>
    </r>
    <r>
      <rPr>
        <sz val="11"/>
        <color indexed="10"/>
        <rFont val="ＭＳ Ｐゴシック"/>
        <family val="3"/>
        <charset val="128"/>
      </rPr>
      <t xml:space="preserve">）
</t>
    </r>
    <rPh sb="23" eb="25">
      <t>カクニン</t>
    </rPh>
    <rPh sb="65" eb="67">
      <t>ヘイテン</t>
    </rPh>
    <rPh sb="73" eb="74">
      <t>ナツ</t>
    </rPh>
    <rPh sb="74" eb="75">
      <t>コロ</t>
    </rPh>
    <phoneticPr fontId="1"/>
  </si>
  <si>
    <r>
      <t xml:space="preserve">Alte Liebe Ginza  
Deusches Musikrestaurant
[アルテリーベ]
</t>
    </r>
    <r>
      <rPr>
        <sz val="11"/>
        <color indexed="10"/>
        <rFont val="ＭＳ Ｐゴシック"/>
        <family val="3"/>
        <charset val="128"/>
      </rPr>
      <t xml:space="preserve">銀座店閉店（2002/1/15）
⇒横浜店は残っています。
</t>
    </r>
    <rPh sb="71" eb="74">
      <t>ヨコハマテン</t>
    </rPh>
    <rPh sb="75" eb="76">
      <t>ノコ</t>
    </rPh>
    <phoneticPr fontId="1"/>
  </si>
  <si>
    <t>アメリカ</t>
    <phoneticPr fontId="1"/>
  </si>
  <si>
    <t>Tanmay兄</t>
    <rPh sb="6" eb="7">
      <t>アニ</t>
    </rPh>
    <phoneticPr fontId="1"/>
  </si>
  <si>
    <t>アメリカ料理と言いながら南部に限定しての料理を堪能。地域差以外に時代の違いもあって整理が難しかったが、似て非なる料理を感じながらの会食になった。
実際はケイジャン料理コースに舌鼓</t>
    <rPh sb="4" eb="6">
      <t>リョウリ</t>
    </rPh>
    <rPh sb="7" eb="8">
      <t>イ</t>
    </rPh>
    <rPh sb="12" eb="14">
      <t>ナンブ</t>
    </rPh>
    <rPh sb="15" eb="17">
      <t>ゲンテイ</t>
    </rPh>
    <rPh sb="20" eb="22">
      <t>リョウリ</t>
    </rPh>
    <rPh sb="23" eb="25">
      <t>タンノウ</t>
    </rPh>
    <rPh sb="26" eb="29">
      <t>チイキサ</t>
    </rPh>
    <rPh sb="29" eb="31">
      <t>イガイ</t>
    </rPh>
    <rPh sb="32" eb="34">
      <t>ジダイ</t>
    </rPh>
    <rPh sb="35" eb="36">
      <t>チガ</t>
    </rPh>
    <rPh sb="41" eb="43">
      <t>セイリ</t>
    </rPh>
    <rPh sb="44" eb="45">
      <t>ムズカ</t>
    </rPh>
    <rPh sb="51" eb="52">
      <t>ニ</t>
    </rPh>
    <rPh sb="53" eb="54">
      <t>ヒ</t>
    </rPh>
    <rPh sb="56" eb="58">
      <t>リョウリ</t>
    </rPh>
    <rPh sb="59" eb="60">
      <t>カン</t>
    </rPh>
    <rPh sb="65" eb="67">
      <t>カイショク</t>
    </rPh>
    <rPh sb="73" eb="75">
      <t>ジッサイ</t>
    </rPh>
    <rPh sb="81" eb="83">
      <t>リョウリ</t>
    </rPh>
    <rPh sb="87" eb="89">
      <t>シタツヅミ</t>
    </rPh>
    <phoneticPr fontId="1"/>
  </si>
  <si>
    <t>前川
浩)兄</t>
    <rPh sb="0" eb="2">
      <t>マエカワ</t>
    </rPh>
    <rPh sb="3" eb="4">
      <t>ヒロシ</t>
    </rPh>
    <rPh sb="5" eb="6">
      <t>アニ</t>
    </rPh>
    <phoneticPr fontId="1"/>
  </si>
  <si>
    <t>前川
あ))姉</t>
    <rPh sb="0" eb="2">
      <t>マエカワ</t>
    </rPh>
    <rPh sb="6" eb="7">
      <t>アネ</t>
    </rPh>
    <phoneticPr fontId="1"/>
  </si>
  <si>
    <t>千恵美姉</t>
    <rPh sb="0" eb="3">
      <t>チエミ</t>
    </rPh>
    <rPh sb="3" eb="4">
      <t>アネ</t>
    </rPh>
    <phoneticPr fontId="1"/>
  </si>
  <si>
    <t>仏にて仏らしからぬエリアのブルターニュを訪問。料理は土地の特性からガレット・コトリアードを堪能。お国柄は日本の各地域とオーバラップさせてることができて、知らない土地ながら一気に知識を増やすことに。紀元前からの巨石に始まる歴史も魅力的であった</t>
    <rPh sb="0" eb="1">
      <t>フツ</t>
    </rPh>
    <rPh sb="3" eb="4">
      <t>フツ</t>
    </rPh>
    <rPh sb="20" eb="22">
      <t>ホウモン</t>
    </rPh>
    <rPh sb="23" eb="25">
      <t>リョウリ</t>
    </rPh>
    <rPh sb="26" eb="28">
      <t>トチ</t>
    </rPh>
    <rPh sb="29" eb="31">
      <t>トクセイ</t>
    </rPh>
    <rPh sb="45" eb="47">
      <t>タンノウ</t>
    </rPh>
    <rPh sb="49" eb="51">
      <t>クニガラ</t>
    </rPh>
    <rPh sb="52" eb="54">
      <t>ニホン</t>
    </rPh>
    <rPh sb="55" eb="58">
      <t>カクチイキ</t>
    </rPh>
    <rPh sb="76" eb="77">
      <t>シ</t>
    </rPh>
    <rPh sb="80" eb="82">
      <t>トチ</t>
    </rPh>
    <rPh sb="85" eb="87">
      <t>イッキ</t>
    </rPh>
    <rPh sb="88" eb="90">
      <t>チシキ</t>
    </rPh>
    <rPh sb="91" eb="92">
      <t>フ</t>
    </rPh>
    <rPh sb="98" eb="101">
      <t>キゲンゼン</t>
    </rPh>
    <rPh sb="104" eb="106">
      <t>キョセキ</t>
    </rPh>
    <rPh sb="107" eb="108">
      <t>ハジ</t>
    </rPh>
    <rPh sb="110" eb="112">
      <t>レキシ</t>
    </rPh>
    <rPh sb="113" eb="116">
      <t>ミリョクテキ</t>
    </rPh>
    <phoneticPr fontId="1"/>
  </si>
  <si>
    <t>初参加・お試し参加(５ﾌｪｰｽﾞより)</t>
    <rPh sb="0" eb="1">
      <t>ハツ</t>
    </rPh>
    <rPh sb="1" eb="3">
      <t>サンカ</t>
    </rPh>
    <rPh sb="5" eb="6">
      <t>タメ</t>
    </rPh>
    <rPh sb="7" eb="9">
      <t>サンカ</t>
    </rPh>
    <phoneticPr fontId="1"/>
  </si>
  <si>
    <t>中華民国
(2nd thema)</t>
    <rPh sb="0" eb="4">
      <t>チュウカミンコク</t>
    </rPh>
    <phoneticPr fontId="1"/>
  </si>
  <si>
    <t>イタリア
(2nd thema)</t>
    <phoneticPr fontId="1"/>
  </si>
  <si>
    <t>フランス
(2nd thema)</t>
    <phoneticPr fontId="1"/>
  </si>
  <si>
    <t>中国
(2nd thema)</t>
    <rPh sb="0" eb="2">
      <t>チュウゴク</t>
    </rPh>
    <phoneticPr fontId="1"/>
  </si>
  <si>
    <t>東京都豊島区西池袋1-40-5 名取ビル2F
03-5951-3388 無休
1700-2700</t>
    <rPh sb="36" eb="38">
      <t>ムキュウ</t>
    </rPh>
    <phoneticPr fontId="1"/>
  </si>
  <si>
    <t>小皿料理が並ぶ台湾料理ゆえ、予習した料理を漏れなく選択し、なんと16品を注文することに。淡泊な味わいを薬味で調える特徴も感じながら、中華系の料理バリエーションの豊かさも満喫。中国との関係のステレオタイプシミュレーションも興味深かった</t>
    <rPh sb="0" eb="2">
      <t>コザラ</t>
    </rPh>
    <rPh sb="2" eb="4">
      <t>リョウリ</t>
    </rPh>
    <rPh sb="5" eb="6">
      <t>ナラ</t>
    </rPh>
    <rPh sb="7" eb="9">
      <t>タイワン</t>
    </rPh>
    <rPh sb="9" eb="11">
      <t>リョウリ</t>
    </rPh>
    <rPh sb="14" eb="16">
      <t>ヨシュウ</t>
    </rPh>
    <rPh sb="18" eb="20">
      <t>リョウリ</t>
    </rPh>
    <rPh sb="21" eb="22">
      <t>モ</t>
    </rPh>
    <rPh sb="25" eb="27">
      <t>センタク</t>
    </rPh>
    <rPh sb="34" eb="35">
      <t>ヒン</t>
    </rPh>
    <rPh sb="36" eb="38">
      <t>チュウモン</t>
    </rPh>
    <rPh sb="44" eb="46">
      <t>タンパク</t>
    </rPh>
    <rPh sb="47" eb="48">
      <t>アジ</t>
    </rPh>
    <rPh sb="51" eb="53">
      <t>ヤクミ</t>
    </rPh>
    <rPh sb="54" eb="55">
      <t>トトノ</t>
    </rPh>
    <rPh sb="57" eb="59">
      <t>トクチョウ</t>
    </rPh>
    <rPh sb="60" eb="61">
      <t>カン</t>
    </rPh>
    <rPh sb="66" eb="68">
      <t>チュウカ</t>
    </rPh>
    <rPh sb="68" eb="69">
      <t>ケイ</t>
    </rPh>
    <rPh sb="70" eb="72">
      <t>リョウリ</t>
    </rPh>
    <rPh sb="80" eb="81">
      <t>ユタ</t>
    </rPh>
    <rPh sb="84" eb="86">
      <t>マンキツ</t>
    </rPh>
    <rPh sb="87" eb="89">
      <t>チュウゴク</t>
    </rPh>
    <rPh sb="91" eb="93">
      <t>カンケイ</t>
    </rPh>
    <rPh sb="110" eb="113">
      <t>キョウミブカ</t>
    </rPh>
    <phoneticPr fontId="1"/>
  </si>
  <si>
    <t>前川
紀)姉</t>
    <rPh sb="0" eb="2">
      <t>マエカワ</t>
    </rPh>
    <rPh sb="3" eb="4">
      <t>キ</t>
    </rPh>
    <rPh sb="5" eb="6">
      <t>アネ</t>
    </rPh>
    <phoneticPr fontId="1"/>
  </si>
  <si>
    <t>東京都中央区日本橋蠣殻町1-39-5
水天宮北辰ビル1F
03-3639-0107　日休
L:1130-1500
D:1700-2330</t>
    <rPh sb="42" eb="43">
      <t>ニチ</t>
    </rPh>
    <rPh sb="43" eb="44">
      <t>キュウ</t>
    </rPh>
    <phoneticPr fontId="1"/>
  </si>
  <si>
    <r>
      <t xml:space="preserve">LOS PLATOS［ロス・プラトス］
</t>
    </r>
    <r>
      <rPr>
        <sz val="11"/>
        <color indexed="10"/>
        <rFont val="ＭＳ Ｐゴシック"/>
        <family val="3"/>
        <charset val="128"/>
      </rPr>
      <t>URL消失（2011/01/01確認）
情報変更（2011/01/01確認）
URL再確認＆情報変更</t>
    </r>
    <r>
      <rPr>
        <sz val="11"/>
        <color indexed="10"/>
        <rFont val="ＭＳ Ｐゴシック"/>
        <family val="3"/>
        <charset val="128"/>
      </rPr>
      <t>(2012/02/01)</t>
    </r>
    <r>
      <rPr>
        <sz val="11"/>
        <rFont val="ＭＳ Ｐゴシック"/>
        <family val="3"/>
        <charset val="128"/>
        <scheme val="minor"/>
      </rPr>
      <t xml:space="preserve">
</t>
    </r>
    <r>
      <rPr>
        <sz val="11"/>
        <color indexed="10"/>
        <rFont val="ＭＳ Ｐゴシック"/>
        <family val="3"/>
        <charset val="128"/>
      </rPr>
      <t>閉店？(2019/01/01)
http://losplatos.jimdo.com/</t>
    </r>
    <rPh sb="36" eb="38">
      <t>カクニン</t>
    </rPh>
    <rPh sb="40" eb="42">
      <t>ジョウホウ</t>
    </rPh>
    <rPh sb="42" eb="44">
      <t>ヘンコウ</t>
    </rPh>
    <rPh sb="62" eb="63">
      <t>サイ</t>
    </rPh>
    <rPh sb="63" eb="65">
      <t>カクニン</t>
    </rPh>
    <rPh sb="66" eb="68">
      <t>ジョウホウ</t>
    </rPh>
    <rPh sb="68" eb="70">
      <t>ヘンコウ</t>
    </rPh>
    <phoneticPr fontId="1"/>
  </si>
  <si>
    <r>
      <t xml:space="preserve">どらごん亭
</t>
    </r>
    <r>
      <rPr>
        <sz val="11"/>
        <color indexed="10"/>
        <rFont val="ＭＳ Ｐゴシック"/>
        <family val="3"/>
        <charset val="128"/>
      </rPr>
      <t>URLブログ化＆情報変更
（2012/02/01確認）
情報変更</t>
    </r>
    <r>
      <rPr>
        <sz val="11"/>
        <color indexed="10"/>
        <rFont val="ＭＳ Ｐゴシック"/>
        <family val="3"/>
        <charset val="128"/>
      </rPr>
      <t>(2018/01/01</t>
    </r>
    <r>
      <rPr>
        <sz val="11"/>
        <color indexed="10"/>
        <rFont val="ＭＳ Ｐゴシック"/>
        <family val="3"/>
        <charset val="128"/>
      </rPr>
      <t>確認</t>
    </r>
    <r>
      <rPr>
        <sz val="11"/>
        <color indexed="10"/>
        <rFont val="ＭＳ Ｐゴシック"/>
        <family val="3"/>
        <charset val="128"/>
      </rPr>
      <t>)
閉店(2018/03/31)</t>
    </r>
    <rPh sb="4" eb="5">
      <t>テイ</t>
    </rPh>
    <rPh sb="12" eb="13">
      <t>カ</t>
    </rPh>
    <rPh sb="14" eb="16">
      <t>ジョウホウ</t>
    </rPh>
    <rPh sb="16" eb="18">
      <t>ヘンコウ</t>
    </rPh>
    <rPh sb="53" eb="55">
      <t>ヘイテン</t>
    </rPh>
    <phoneticPr fontId="1"/>
  </si>
  <si>
    <t>東京都中央区銀座1-9-5
ホテルユニゾ銀座一丁目1F
03-6264-4844 無休
M:0700-1000
L:1130-1500
T:1400-1700
D:1700-2300</t>
    <rPh sb="41" eb="42">
      <t>ム</t>
    </rPh>
    <rPh sb="42" eb="43">
      <t>キュウ</t>
    </rPh>
    <phoneticPr fontId="1"/>
  </si>
  <si>
    <t>東京都港区赤坂3-13-1
ベルズ赤坂2F
03-5571-5854 日祝休
L:1130-1400
D:1700-2300(LO2230)</t>
    <rPh sb="35" eb="36">
      <t>ニチ</t>
    </rPh>
    <rPh sb="36" eb="37">
      <t>シュク</t>
    </rPh>
    <phoneticPr fontId="1"/>
  </si>
  <si>
    <r>
      <t xml:space="preserve">Dasenka[だあしゑんか]
</t>
    </r>
    <r>
      <rPr>
        <sz val="11"/>
        <color indexed="10"/>
        <rFont val="ＭＳ Ｐゴシック"/>
        <family val="3"/>
        <charset val="128"/>
      </rPr>
      <t>移転(2018/02)
URL変更＆情報変更（2019/01/01確認）</t>
    </r>
    <rPh sb="16" eb="18">
      <t>イテン</t>
    </rPh>
    <rPh sb="31" eb="33">
      <t>ヘンコウ</t>
    </rPh>
    <rPh sb="34" eb="36">
      <t>ジョウホウ</t>
    </rPh>
    <rPh sb="36" eb="38">
      <t>ヘンコウ</t>
    </rPh>
    <phoneticPr fontId="1"/>
  </si>
  <si>
    <t>東京都新宿区舟町5 TSI舟町ビルB1F, 25
03-5269-6151 火休
1800-2400(月・水-金)
1700-2300(土日祝)</t>
    <rPh sb="38" eb="39">
      <t>ヒ</t>
    </rPh>
    <rPh sb="39" eb="40">
      <t>キュウ</t>
    </rPh>
    <rPh sb="51" eb="52">
      <t>ゲツ</t>
    </rPh>
    <rPh sb="53" eb="54">
      <t>スイ</t>
    </rPh>
    <rPh sb="55" eb="56">
      <t>キン</t>
    </rPh>
    <rPh sb="68" eb="69">
      <t>ド</t>
    </rPh>
    <rPh sb="69" eb="70">
      <t>ヒ</t>
    </rPh>
    <rPh sb="70" eb="71">
      <t>シュク</t>
    </rPh>
    <phoneticPr fontId="1"/>
  </si>
  <si>
    <t xml:space="preserve">東京都渋谷区恵比寿3-9-25
日仏会館
03-5420-0719 不定休
L:1130-1450(LO1400)
D:1800-2145(LO2130)
 </t>
    <rPh sb="34" eb="37">
      <t>フテイキュウ</t>
    </rPh>
    <phoneticPr fontId="1"/>
  </si>
  <si>
    <r>
      <t xml:space="preserve">EU食堂
</t>
    </r>
    <r>
      <rPr>
        <sz val="11"/>
        <color indexed="10"/>
        <rFont val="ＭＳ Ｐゴシック"/>
        <family val="3"/>
        <charset val="128"/>
      </rPr>
      <t>情報変更(2017/01/01確認)
閉店</t>
    </r>
    <r>
      <rPr>
        <sz val="11"/>
        <color indexed="10"/>
        <rFont val="ＭＳ Ｐゴシック"/>
        <family val="3"/>
        <charset val="128"/>
      </rPr>
      <t xml:space="preserve">(2016/12/28)
</t>
    </r>
    <rPh sb="2" eb="4">
      <t>ショクドウ</t>
    </rPh>
    <rPh sb="5" eb="7">
      <t>ジョウホウ</t>
    </rPh>
    <rPh sb="24" eb="26">
      <t>ヘイテン</t>
    </rPh>
    <phoneticPr fontId="1"/>
  </si>
  <si>
    <t>柴田兄</t>
    <rPh sb="0" eb="2">
      <t>シバタ</t>
    </rPh>
    <rPh sb="2" eb="3">
      <t>アニ</t>
    </rPh>
    <phoneticPr fontId="1"/>
  </si>
  <si>
    <t>シチリア料理にフォーカスして実施されたイタリアの回。マグロ・イワシ・ナス・トマトを押さえつつ、デザートもシチリア名物カンノーロをゲット！　テーブルトークもマフィアや州旗、占領の歴史など豊富。全土に渡ってはステレオタイプのトリビアも楽しめた。</t>
    <rPh sb="4" eb="6">
      <t>リョウリ</t>
    </rPh>
    <rPh sb="14" eb="16">
      <t>ジッシ</t>
    </rPh>
    <rPh sb="24" eb="25">
      <t>カイ</t>
    </rPh>
    <rPh sb="41" eb="42">
      <t>オ</t>
    </rPh>
    <rPh sb="56" eb="58">
      <t>メイブツ</t>
    </rPh>
    <rPh sb="82" eb="83">
      <t>シュウ</t>
    </rPh>
    <rPh sb="83" eb="84">
      <t>キ</t>
    </rPh>
    <rPh sb="85" eb="87">
      <t>センリョウ</t>
    </rPh>
    <rPh sb="88" eb="90">
      <t>レキシ</t>
    </rPh>
    <rPh sb="92" eb="94">
      <t>ホウフ</t>
    </rPh>
    <rPh sb="95" eb="97">
      <t>ゼンド</t>
    </rPh>
    <rPh sb="98" eb="99">
      <t>ワタ</t>
    </rPh>
    <rPh sb="115" eb="116">
      <t>タノ</t>
    </rPh>
    <phoneticPr fontId="1"/>
  </si>
  <si>
    <t>須坂姉</t>
    <rPh sb="0" eb="2">
      <t>スザカ</t>
    </rPh>
    <rPh sb="2" eb="3">
      <t>アネ</t>
    </rPh>
    <phoneticPr fontId="1"/>
  </si>
  <si>
    <t>ブラジル</t>
    <phoneticPr fontId="1"/>
  </si>
  <si>
    <t>中華民国
(台湾)</t>
    <rPh sb="0" eb="4">
      <t>チュウカミンコク</t>
    </rPh>
    <rPh sb="6" eb="8">
      <t>タイワン</t>
    </rPh>
    <phoneticPr fontId="1"/>
  </si>
  <si>
    <t>http://tucanos.jp/</t>
    <phoneticPr fontId="1"/>
  </si>
  <si>
    <t>ドイツ</t>
    <phoneticPr fontId="1"/>
  </si>
  <si>
    <t>ブラジル料理の代表格シュラスコを堪能、さらにフェイジョアーダ、ムケッカといった料理も並んで基本が押えられることに。
他方店は時間ごとのダンスもあって賑やか。落ち着いて食べる雰囲気でもなかったが、これがブラジル気質とも思えば良い環境だった。</t>
    <rPh sb="4" eb="6">
      <t>リョウリ</t>
    </rPh>
    <rPh sb="7" eb="10">
      <t>ダイヒョウカク</t>
    </rPh>
    <rPh sb="16" eb="18">
      <t>タンノウ</t>
    </rPh>
    <rPh sb="39" eb="41">
      <t>リョウリ</t>
    </rPh>
    <rPh sb="42" eb="43">
      <t>ナラ</t>
    </rPh>
    <rPh sb="45" eb="47">
      <t>キホン</t>
    </rPh>
    <rPh sb="48" eb="49">
      <t>オサ</t>
    </rPh>
    <rPh sb="58" eb="60">
      <t>タホウ</t>
    </rPh>
    <rPh sb="60" eb="61">
      <t>ミセ</t>
    </rPh>
    <rPh sb="62" eb="64">
      <t>ジカン</t>
    </rPh>
    <rPh sb="74" eb="75">
      <t>ニギ</t>
    </rPh>
    <rPh sb="78" eb="79">
      <t>オ</t>
    </rPh>
    <rPh sb="80" eb="81">
      <t>ツ</t>
    </rPh>
    <rPh sb="83" eb="84">
      <t>タ</t>
    </rPh>
    <rPh sb="86" eb="89">
      <t>フンイキ</t>
    </rPh>
    <rPh sb="104" eb="106">
      <t>キシツ</t>
    </rPh>
    <rPh sb="108" eb="109">
      <t>オモ</t>
    </rPh>
    <rPh sb="111" eb="112">
      <t>ヨ</t>
    </rPh>
    <rPh sb="113" eb="115">
      <t>カンキョウ</t>
    </rPh>
    <phoneticPr fontId="1"/>
  </si>
  <si>
    <t>オーストリア</t>
    <phoneticPr fontId="1"/>
  </si>
  <si>
    <t>エストニア</t>
    <phoneticPr fontId="1"/>
  </si>
  <si>
    <t>クルド料理メソポタミア</t>
    <rPh sb="3" eb="5">
      <t>リョウリ</t>
    </rPh>
    <phoneticPr fontId="1"/>
  </si>
  <si>
    <t xml:space="preserve">東京都北区上十条1-11-8 3F
03-5948-8649 月休
1100-2300
</t>
    <rPh sb="31" eb="32">
      <t>ツキ</t>
    </rPh>
    <rPh sb="32" eb="33">
      <t>キュウ</t>
    </rPh>
    <phoneticPr fontId="1"/>
  </si>
  <si>
    <t>クルディスタン</t>
    <phoneticPr fontId="1"/>
  </si>
  <si>
    <t>エストニア料理屋さん</t>
    <rPh sb="5" eb="8">
      <t>リョウリヤ</t>
    </rPh>
    <phoneticPr fontId="1"/>
  </si>
  <si>
    <t>https://mesopotamiajp.jimdo.com/</t>
    <phoneticPr fontId="1"/>
  </si>
  <si>
    <t>ドイツと言えばソーセージ！10種類を堪能。かと言って違いが分かったかというと…。まぁいいか！
他にもバイエルン料理も注文すれば、ドイツと日本の類似点と相違点を確認して知識の調味料も振りかけてドイツを食べつくしました。</t>
    <rPh sb="4" eb="5">
      <t>イ</t>
    </rPh>
    <rPh sb="15" eb="17">
      <t>シュルイ</t>
    </rPh>
    <rPh sb="18" eb="20">
      <t>タンノウ</t>
    </rPh>
    <rPh sb="23" eb="24">
      <t>イ</t>
    </rPh>
    <rPh sb="26" eb="27">
      <t>チガ</t>
    </rPh>
    <rPh sb="29" eb="30">
      <t>ワ</t>
    </rPh>
    <rPh sb="47" eb="48">
      <t>タ</t>
    </rPh>
    <rPh sb="55" eb="57">
      <t>リョウリ</t>
    </rPh>
    <rPh sb="58" eb="60">
      <t>チュウモン</t>
    </rPh>
    <rPh sb="68" eb="70">
      <t>ニホン</t>
    </rPh>
    <rPh sb="71" eb="74">
      <t>ルイジテン</t>
    </rPh>
    <rPh sb="75" eb="78">
      <t>ソウイテン</t>
    </rPh>
    <rPh sb="79" eb="81">
      <t>カクニン</t>
    </rPh>
    <rPh sb="83" eb="85">
      <t>チシキ</t>
    </rPh>
    <rPh sb="86" eb="89">
      <t>チョウミリョウ</t>
    </rPh>
    <rPh sb="90" eb="91">
      <t>フ</t>
    </rPh>
    <rPh sb="99" eb="100">
      <t>タ</t>
    </rPh>
    <phoneticPr fontId="1"/>
  </si>
  <si>
    <t>勇輝兄</t>
    <rPh sb="0" eb="2">
      <t>ユウキ</t>
    </rPh>
    <rPh sb="2" eb="3">
      <t>アニ</t>
    </rPh>
    <phoneticPr fontId="1"/>
  </si>
  <si>
    <t>Nimish兄</t>
    <rPh sb="6" eb="7">
      <t>アニ</t>
    </rPh>
    <phoneticPr fontId="1"/>
  </si>
  <si>
    <t>トルコ料理のようでありながら、ちょっとの違いがありそうなクルド料理。具体的な違いは判明しなかったものの、御国の人が普段食べているものを堪能。
クルドの状況も会話して良い勉強になりました。</t>
    <rPh sb="3" eb="5">
      <t>リョウリ</t>
    </rPh>
    <rPh sb="20" eb="21">
      <t>チガ</t>
    </rPh>
    <rPh sb="31" eb="33">
      <t>リョウリ</t>
    </rPh>
    <rPh sb="34" eb="37">
      <t>グタイテキ</t>
    </rPh>
    <rPh sb="38" eb="39">
      <t>チガ</t>
    </rPh>
    <rPh sb="41" eb="43">
      <t>ハンメイ</t>
    </rPh>
    <rPh sb="52" eb="54">
      <t>オクニ</t>
    </rPh>
    <rPh sb="55" eb="56">
      <t>ヒト</t>
    </rPh>
    <rPh sb="57" eb="59">
      <t>フダン</t>
    </rPh>
    <rPh sb="59" eb="60">
      <t>タ</t>
    </rPh>
    <rPh sb="67" eb="69">
      <t>タンノウ</t>
    </rPh>
    <rPh sb="75" eb="77">
      <t>ジョウキョウ</t>
    </rPh>
    <rPh sb="78" eb="80">
      <t>カイワ</t>
    </rPh>
    <rPh sb="82" eb="83">
      <t>ヨ</t>
    </rPh>
    <rPh sb="84" eb="86">
      <t>ベンキョウ</t>
    </rPh>
    <phoneticPr fontId="1"/>
  </si>
  <si>
    <t>山田姉</t>
    <rPh sb="0" eb="2">
      <t>ヤマダ</t>
    </rPh>
    <rPh sb="2" eb="3">
      <t>アネ</t>
    </rPh>
    <phoneticPr fontId="1"/>
  </si>
  <si>
    <t>ポルトガル</t>
    <phoneticPr fontId="1"/>
  </si>
  <si>
    <t>https://www.giraud.co.jp/landtmann/</t>
    <phoneticPr fontId="1"/>
  </si>
  <si>
    <t>陰ながら美食の国オーストリア。言葉で表すと陳腐になりがちなものの、上品さと粗野さと地産の食材と料理法など、細かく見ていくと個性が感じられてくる料理。
スープ、メイン、ドリンク、デザートと蘊蓄込みでで楽しめた。</t>
    <rPh sb="0" eb="1">
      <t>カゲ</t>
    </rPh>
    <rPh sb="4" eb="6">
      <t>ビショク</t>
    </rPh>
    <rPh sb="7" eb="8">
      <t>クニ</t>
    </rPh>
    <rPh sb="15" eb="17">
      <t>コトバ</t>
    </rPh>
    <rPh sb="18" eb="19">
      <t>アラワ</t>
    </rPh>
    <rPh sb="21" eb="23">
      <t>チンプ</t>
    </rPh>
    <rPh sb="33" eb="35">
      <t>ジョウヒン</t>
    </rPh>
    <rPh sb="37" eb="39">
      <t>ソヤ</t>
    </rPh>
    <rPh sb="41" eb="43">
      <t>チサン</t>
    </rPh>
    <rPh sb="44" eb="46">
      <t>ショクザイ</t>
    </rPh>
    <rPh sb="47" eb="50">
      <t>リョウリホウ</t>
    </rPh>
    <rPh sb="53" eb="54">
      <t>コマ</t>
    </rPh>
    <rPh sb="56" eb="57">
      <t>ミ</t>
    </rPh>
    <rPh sb="61" eb="63">
      <t>コセイ</t>
    </rPh>
    <rPh sb="64" eb="65">
      <t>カン</t>
    </rPh>
    <rPh sb="71" eb="73">
      <t>リョウリ</t>
    </rPh>
    <rPh sb="93" eb="95">
      <t>ウンチク</t>
    </rPh>
    <rPh sb="95" eb="96">
      <t>コ</t>
    </rPh>
    <rPh sb="99" eb="100">
      <t>タノ</t>
    </rPh>
    <phoneticPr fontId="1"/>
  </si>
  <si>
    <t>エスワティニ王国(旧スワジランド王国)</t>
    <phoneticPr fontId="11"/>
  </si>
  <si>
    <t>phase10</t>
    <phoneticPr fontId="11"/>
  </si>
  <si>
    <t>-</t>
    <phoneticPr fontId="10"/>
  </si>
  <si>
    <t>WGT 第9フェーズ　テーマ決定！！！  ⇒第10フェーズ後の活動についても更新しています</t>
    <rPh sb="22" eb="23">
      <t>ダイ</t>
    </rPh>
    <rPh sb="29" eb="30">
      <t>ゴ</t>
    </rPh>
    <rPh sb="31" eb="33">
      <t>カツドウ</t>
    </rPh>
    <rPh sb="38" eb="40">
      <t>コウシン</t>
    </rPh>
    <phoneticPr fontId="11"/>
  </si>
  <si>
    <t>⑥</t>
    <phoneticPr fontId="10"/>
  </si>
  <si>
    <t>タンザニア</t>
    <phoneticPr fontId="1"/>
  </si>
  <si>
    <t xml:space="preserve">京都市伏見区東浜南町694-7
080-3139-6347 水休
L:1130ｰ1400
D:1730-2200 </t>
    <rPh sb="30" eb="31">
      <t>スイ</t>
    </rPh>
    <rPh sb="31" eb="32">
      <t>キュウ</t>
    </rPh>
    <phoneticPr fontId="1"/>
  </si>
  <si>
    <t>R.M.Asili Cafe &amp; Dining
[アール エム アシリ カフェ アンド ダイニング]</t>
    <phoneticPr fontId="1"/>
  </si>
  <si>
    <t>自宅レストラン形式での開催。
エストニアスペシャリストのエスコートで現地料理を堪能…に留まらず、蘊蓄をご披露頂いたことで知識の調味料がふりかけられ、より料理が引き立った印象。カマやシュルトといった御国料理の個性も魅力的だった。</t>
    <rPh sb="0" eb="2">
      <t>ジタク</t>
    </rPh>
    <rPh sb="7" eb="9">
      <t>ケイシキ</t>
    </rPh>
    <rPh sb="11" eb="13">
      <t>カイサイ</t>
    </rPh>
    <rPh sb="34" eb="36">
      <t>ゲンチ</t>
    </rPh>
    <rPh sb="36" eb="38">
      <t>リョウリ</t>
    </rPh>
    <rPh sb="39" eb="41">
      <t>タンノウ</t>
    </rPh>
    <rPh sb="43" eb="44">
      <t>トド</t>
    </rPh>
    <rPh sb="48" eb="50">
      <t>ウンチク</t>
    </rPh>
    <rPh sb="52" eb="54">
      <t>ヒロウ</t>
    </rPh>
    <rPh sb="54" eb="55">
      <t>イタダ</t>
    </rPh>
    <rPh sb="60" eb="62">
      <t>チシキ</t>
    </rPh>
    <rPh sb="63" eb="66">
      <t>チョウミリョウ</t>
    </rPh>
    <rPh sb="76" eb="78">
      <t>リョウリ</t>
    </rPh>
    <rPh sb="79" eb="80">
      <t>ヒ</t>
    </rPh>
    <rPh sb="81" eb="82">
      <t>タ</t>
    </rPh>
    <rPh sb="84" eb="86">
      <t>インショウ</t>
    </rPh>
    <rPh sb="98" eb="100">
      <t>オクニ</t>
    </rPh>
    <rPh sb="100" eb="102">
      <t>リョウリ</t>
    </rPh>
    <rPh sb="103" eb="105">
      <t>コセイ</t>
    </rPh>
    <rPh sb="106" eb="109">
      <t>ミリョクテキ</t>
    </rPh>
    <phoneticPr fontId="1"/>
  </si>
  <si>
    <t>ポルトガル料理をきちっと網羅。スープからデザートまで押え処を逃さず堪能。鱈・豚・豆・卵・コリアンダーなどの食材の個性も感じながら食した。優しい味わいが好印象。
葡史を眺めながら大航海時代の栄華も感じて、御国の魅力を感じることができた。</t>
    <rPh sb="5" eb="7">
      <t>リョウリ</t>
    </rPh>
    <rPh sb="12" eb="14">
      <t>モウラ</t>
    </rPh>
    <rPh sb="26" eb="27">
      <t>オサ</t>
    </rPh>
    <rPh sb="28" eb="29">
      <t>ドコロ</t>
    </rPh>
    <rPh sb="30" eb="31">
      <t>ノガ</t>
    </rPh>
    <rPh sb="33" eb="35">
      <t>タンノウ</t>
    </rPh>
    <rPh sb="36" eb="37">
      <t>タラ</t>
    </rPh>
    <rPh sb="38" eb="39">
      <t>ブタ</t>
    </rPh>
    <rPh sb="40" eb="41">
      <t>マメ</t>
    </rPh>
    <rPh sb="42" eb="43">
      <t>タマゴ</t>
    </rPh>
    <rPh sb="53" eb="55">
      <t>ショクザイ</t>
    </rPh>
    <rPh sb="56" eb="58">
      <t>コセイ</t>
    </rPh>
    <rPh sb="59" eb="60">
      <t>カン</t>
    </rPh>
    <rPh sb="64" eb="65">
      <t>ショク</t>
    </rPh>
    <rPh sb="68" eb="69">
      <t>ヤサ</t>
    </rPh>
    <rPh sb="71" eb="72">
      <t>アジ</t>
    </rPh>
    <rPh sb="75" eb="78">
      <t>コウインショウ</t>
    </rPh>
    <phoneticPr fontId="1"/>
  </si>
  <si>
    <t>シンガポール</t>
    <phoneticPr fontId="1"/>
  </si>
  <si>
    <t>京都遠征にてタンザニア料理をゲット。
東アフリカ料理以上のオリジナリティが感じられなかったものの、アフリカ料理らしい趣は十分に感じられた。
折角のチャンスにも関わらず、店のタンザニア人に話を振れなかったのは失敗だった。</t>
    <rPh sb="0" eb="2">
      <t>キョウト</t>
    </rPh>
    <rPh sb="2" eb="4">
      <t>エンセイ</t>
    </rPh>
    <rPh sb="11" eb="13">
      <t>リョウリ</t>
    </rPh>
    <rPh sb="19" eb="20">
      <t>ヒガシ</t>
    </rPh>
    <rPh sb="24" eb="26">
      <t>リョウリ</t>
    </rPh>
    <rPh sb="26" eb="28">
      <t>イジョウ</t>
    </rPh>
    <rPh sb="37" eb="38">
      <t>カン</t>
    </rPh>
    <rPh sb="53" eb="55">
      <t>リョウリ</t>
    </rPh>
    <rPh sb="58" eb="59">
      <t>オモムキ</t>
    </rPh>
    <rPh sb="60" eb="62">
      <t>ジュウブン</t>
    </rPh>
    <rPh sb="63" eb="64">
      <t>カン</t>
    </rPh>
    <rPh sb="70" eb="72">
      <t>セッカク</t>
    </rPh>
    <rPh sb="79" eb="80">
      <t>カカ</t>
    </rPh>
    <rPh sb="84" eb="85">
      <t>ミセ</t>
    </rPh>
    <rPh sb="91" eb="92">
      <t>ジン</t>
    </rPh>
    <rPh sb="93" eb="94">
      <t>ハナシ</t>
    </rPh>
    <rPh sb="95" eb="96">
      <t>フ</t>
    </rPh>
    <rPh sb="103" eb="105">
      <t>シッパイ</t>
    </rPh>
    <phoneticPr fontId="1"/>
  </si>
  <si>
    <t>近隣国と似通った料理ながら、シンガポールの特徴を感じながら会食。複数文化が入り混じった味わいは飽きが来ない味付けに。
名物チリクラブは予想通り四苦八苦＆無言の時間になったものの、シンガポールの食文化を体験は一興だった。</t>
    <rPh sb="0" eb="2">
      <t>キンリン</t>
    </rPh>
    <rPh sb="2" eb="3">
      <t>コク</t>
    </rPh>
    <rPh sb="4" eb="6">
      <t>ニカヨ</t>
    </rPh>
    <rPh sb="8" eb="10">
      <t>リョウリ</t>
    </rPh>
    <rPh sb="21" eb="23">
      <t>トクチョウ</t>
    </rPh>
    <rPh sb="24" eb="25">
      <t>カン</t>
    </rPh>
    <rPh sb="29" eb="31">
      <t>カイショク</t>
    </rPh>
    <rPh sb="32" eb="34">
      <t>フクスウ</t>
    </rPh>
    <rPh sb="34" eb="36">
      <t>ブンカ</t>
    </rPh>
    <rPh sb="37" eb="38">
      <t>イ</t>
    </rPh>
    <rPh sb="39" eb="40">
      <t>マ</t>
    </rPh>
    <rPh sb="43" eb="44">
      <t>アジ</t>
    </rPh>
    <rPh sb="47" eb="48">
      <t>ア</t>
    </rPh>
    <rPh sb="50" eb="51">
      <t>コ</t>
    </rPh>
    <rPh sb="53" eb="55">
      <t>アジツ</t>
    </rPh>
    <rPh sb="59" eb="61">
      <t>メイブツ</t>
    </rPh>
    <rPh sb="67" eb="69">
      <t>ヨソウ</t>
    </rPh>
    <rPh sb="69" eb="70">
      <t>ドオ</t>
    </rPh>
    <rPh sb="71" eb="75">
      <t>シクハック</t>
    </rPh>
    <rPh sb="76" eb="78">
      <t>ムゴン</t>
    </rPh>
    <rPh sb="79" eb="81">
      <t>ジカン</t>
    </rPh>
    <rPh sb="96" eb="97">
      <t>ショク</t>
    </rPh>
    <rPh sb="97" eb="99">
      <t>ブンカ</t>
    </rPh>
    <rPh sb="100" eb="102">
      <t>タイケン</t>
    </rPh>
    <rPh sb="103" eb="105">
      <t>イッキョウ</t>
    </rPh>
    <phoneticPr fontId="1"/>
  </si>
  <si>
    <r>
      <t xml:space="preserve">Pa' Mi Casa［パ・ミ・カーサ］
</t>
    </r>
    <r>
      <rPr>
        <sz val="11"/>
        <color indexed="10"/>
        <rFont val="ＭＳ Ｐゴシック"/>
        <family val="3"/>
        <charset val="128"/>
      </rPr>
      <t>店舗移転(2009/07)
情報変更</t>
    </r>
    <r>
      <rPr>
        <sz val="11"/>
        <color indexed="10"/>
        <rFont val="ＭＳ Ｐゴシック"/>
        <family val="3"/>
        <charset val="128"/>
      </rPr>
      <t>(2012/02/01</t>
    </r>
    <r>
      <rPr>
        <sz val="11"/>
        <color indexed="10"/>
        <rFont val="ＭＳ Ｐゴシック"/>
        <family val="3"/>
        <charset val="128"/>
      </rPr>
      <t>確認</t>
    </r>
    <r>
      <rPr>
        <sz val="11"/>
        <color indexed="10"/>
        <rFont val="ＭＳ Ｐゴシック"/>
        <family val="3"/>
        <charset val="128"/>
      </rPr>
      <t xml:space="preserve">)
情報変更(2017/01/01確認)
URL追加＆情報変更(2018/01/01確認)
閉店(2019/99/99)
</t>
    </r>
    <rPh sb="21" eb="23">
      <t>テンポ</t>
    </rPh>
    <rPh sb="23" eb="25">
      <t>イテン</t>
    </rPh>
    <rPh sb="76" eb="78">
      <t>ツイカ</t>
    </rPh>
    <rPh sb="98" eb="100">
      <t>ヘイテン</t>
    </rPh>
    <phoneticPr fontId="1"/>
  </si>
  <si>
    <t>フィリピン</t>
    <phoneticPr fontId="1"/>
  </si>
  <si>
    <t>フィリピンレストラン ATE
[アテ]</t>
    <phoneticPr fontId="1"/>
  </si>
  <si>
    <r>
      <t xml:space="preserve">EL CAMINITO[エル・カミニート]
</t>
    </r>
    <r>
      <rPr>
        <sz val="11"/>
        <color indexed="10"/>
        <rFont val="ＭＳ Ｐゴシック"/>
        <family val="3"/>
        <charset val="128"/>
      </rPr>
      <t xml:space="preserve">URL消失（2008/09/16）
</t>
    </r>
    <r>
      <rPr>
        <sz val="11"/>
        <color indexed="10"/>
        <rFont val="ＭＳ Ｐゴシック"/>
        <family val="3"/>
        <charset val="128"/>
      </rPr>
      <t xml:space="preserve">情報変更（2011/01/01確認）
</t>
    </r>
    <r>
      <rPr>
        <sz val="11"/>
        <color indexed="10"/>
        <rFont val="ＭＳ Ｐゴシック"/>
        <family val="3"/>
        <charset val="128"/>
      </rPr>
      <t>URL復活（2012/02/01確認）
閉店</t>
    </r>
    <r>
      <rPr>
        <sz val="11"/>
        <color indexed="10"/>
        <rFont val="ＭＳ Ｐゴシック"/>
        <family val="3"/>
        <charset val="128"/>
      </rPr>
      <t>（</t>
    </r>
    <r>
      <rPr>
        <sz val="11"/>
        <color indexed="10"/>
        <rFont val="ＭＳ Ｐゴシック"/>
        <family val="3"/>
        <charset val="128"/>
      </rPr>
      <t>2020/03/31</t>
    </r>
    <r>
      <rPr>
        <sz val="11"/>
        <color indexed="10"/>
        <rFont val="ＭＳ Ｐゴシック"/>
        <family val="3"/>
        <charset val="128"/>
      </rPr>
      <t xml:space="preserve">）
</t>
    </r>
    <rPh sb="25" eb="27">
      <t>ショウシツ</t>
    </rPh>
    <rPh sb="55" eb="57">
      <t>カクニン</t>
    </rPh>
    <rPh sb="79" eb="81">
      <t>ヘイテン</t>
    </rPh>
    <phoneticPr fontId="1"/>
  </si>
  <si>
    <t>http://hobgoblin.jp/</t>
    <phoneticPr fontId="1"/>
  </si>
  <si>
    <t>東京都港区南青山3-15-12
03-3470-7473　火休
L:1130-LO1400
D:1800-LO2100</t>
    <phoneticPr fontId="1"/>
  </si>
  <si>
    <r>
      <t xml:space="preserve">ETRUSCHI
[エトゥルスキ]
</t>
    </r>
    <r>
      <rPr>
        <sz val="11"/>
        <color indexed="10"/>
        <rFont val="ＭＳ Ｐゴシック"/>
        <family val="3"/>
        <charset val="128"/>
      </rPr>
      <t>URL新規記載
店舗移転(2010/12/01)⇒旧店の隣
情報変更（2012/02/01確認）
情報変更（2018/01/01確認）
情報変更（2019/01/01確認）
情報変更（2020/04/09確認）
URL変更(2020/04/09確認)</t>
    </r>
    <r>
      <rPr>
        <sz val="11"/>
        <color indexed="8"/>
        <rFont val="ＭＳ Ｐゴシック"/>
        <family val="3"/>
        <charset val="128"/>
      </rPr>
      <t xml:space="preserve">
</t>
    </r>
    <rPh sb="26" eb="28">
      <t>テンポ</t>
    </rPh>
    <rPh sb="28" eb="30">
      <t>イテン</t>
    </rPh>
    <rPh sb="43" eb="44">
      <t>キュウ</t>
    </rPh>
    <rPh sb="44" eb="45">
      <t>ミセ</t>
    </rPh>
    <rPh sb="46" eb="47">
      <t>トナリ</t>
    </rPh>
    <phoneticPr fontId="1"/>
  </si>
  <si>
    <t>大阪府吹田市長野東14-7
06-6877-8870 月休　
L:1130-LO1330(土日のみ)
D:1730-LO2130</t>
    <rPh sb="0" eb="3">
      <t>オオサカフ</t>
    </rPh>
    <rPh sb="27" eb="28">
      <t>ゲツ</t>
    </rPh>
    <rPh sb="28" eb="29">
      <t>キュウ</t>
    </rPh>
    <rPh sb="45" eb="47">
      <t>ドニチ</t>
    </rPh>
    <phoneticPr fontId="1"/>
  </si>
  <si>
    <t>東京都港区東麻布1-3-7
麻布台サマリアマンションB1
03-3588-8708　日休
D:1800-LO2200</t>
    <phoneticPr fontId="1"/>
  </si>
  <si>
    <t>東京都文京区千石4-11-9
大進ビル1F
03-5978-3837
無休(夏季、年末年始休)
D:1800-LO2145</t>
    <rPh sb="0" eb="3">
      <t>トウキョウト</t>
    </rPh>
    <phoneticPr fontId="1"/>
  </si>
  <si>
    <t>東京都渋谷区代官山町13-4
セレサ代官山2F
03-3496-1850　火・第1・2月休
L:1200-1500(水-金)
D:1700-LO2100(月・水-金)
G:1200-LO2100(土日祝)</t>
    <rPh sb="37" eb="38">
      <t>ヒ</t>
    </rPh>
    <rPh sb="39" eb="40">
      <t>ダイ</t>
    </rPh>
    <rPh sb="43" eb="44">
      <t>ゲツ</t>
    </rPh>
    <rPh sb="77" eb="78">
      <t>ゲツ</t>
    </rPh>
    <rPh sb="98" eb="101">
      <t>ドニチシュク</t>
    </rPh>
    <phoneticPr fontId="1"/>
  </si>
  <si>
    <t>東京都千代田区内神田1-10-6
一世会館ビル
03-5281-0333　日祝休
L:1130-LO1400
D:1700-LO2100</t>
    <rPh sb="0" eb="3">
      <t>トウキョウト</t>
    </rPh>
    <rPh sb="3" eb="7">
      <t>チヨダク</t>
    </rPh>
    <rPh sb="7" eb="8">
      <t>ウチ</t>
    </rPh>
    <rPh sb="8" eb="10">
      <t>カンダ</t>
    </rPh>
    <phoneticPr fontId="1"/>
  </si>
  <si>
    <t>東京都港区六本木6-2-7
ダイカンビル2F
03-3478-4690　日祝休
L:1130-LO1430
D:1800-LO2130</t>
    <rPh sb="0" eb="3">
      <t>トウキョウト</t>
    </rPh>
    <rPh sb="3" eb="5">
      <t>ミナトク</t>
    </rPh>
    <rPh sb="5" eb="8">
      <t>ロッポンギ</t>
    </rPh>
    <phoneticPr fontId="1"/>
  </si>
  <si>
    <t>兵庫県宝塚市湯本町7-3
0797-86-7657　水休
L:1130-1530
D:1730-LO2100</t>
    <phoneticPr fontId="1"/>
  </si>
  <si>
    <r>
      <t xml:space="preserve">SARAY[サライ]
</t>
    </r>
    <r>
      <rPr>
        <strike/>
        <sz val="11"/>
        <rFont val="ＭＳ Ｐゴシック"/>
        <family val="3"/>
        <charset val="128"/>
      </rPr>
      <t>HILAL[ヒラル]</t>
    </r>
    <r>
      <rPr>
        <sz val="11"/>
        <rFont val="ＭＳ Ｐゴシック"/>
        <family val="3"/>
        <charset val="128"/>
        <scheme val="minor"/>
      </rPr>
      <t xml:space="preserve">
</t>
    </r>
    <r>
      <rPr>
        <sz val="11"/>
        <color indexed="10"/>
        <rFont val="ＭＳ Ｐゴシック"/>
        <family val="3"/>
        <charset val="128"/>
      </rPr>
      <t>情報変更(2011/01/01確認)
店名変更＆URL追加</t>
    </r>
    <r>
      <rPr>
        <sz val="11"/>
        <color indexed="10"/>
        <rFont val="ＭＳ Ｐゴシック"/>
        <family val="3"/>
        <charset val="128"/>
      </rPr>
      <t>(2014/12/31</t>
    </r>
    <r>
      <rPr>
        <sz val="11"/>
        <color indexed="10"/>
        <rFont val="ＭＳ Ｐゴシック"/>
        <family val="3"/>
        <charset val="128"/>
      </rPr>
      <t>確認</t>
    </r>
    <r>
      <rPr>
        <sz val="11"/>
        <color indexed="10"/>
        <rFont val="ＭＳ Ｐゴシック"/>
        <family val="3"/>
        <charset val="128"/>
      </rPr>
      <t xml:space="preserve">)
情報変更(2018/01/01確認)
情報変更(2019/01/01確認)
閉店(2020/04/09確認)
</t>
    </r>
    <rPh sb="22" eb="24">
      <t>ジョウホウ</t>
    </rPh>
    <rPh sb="24" eb="26">
      <t>ヘンコウ</t>
    </rPh>
    <rPh sb="37" eb="39">
      <t>カクニン</t>
    </rPh>
    <rPh sb="41" eb="43">
      <t>テンメイ</t>
    </rPh>
    <rPh sb="49" eb="51">
      <t>ツイカ</t>
    </rPh>
    <rPh sb="104" eb="106">
      <t>ヘイテン</t>
    </rPh>
    <phoneticPr fontId="1"/>
  </si>
  <si>
    <t xml:space="preserve">東京都新宿区百人町1-19-2
大久保ユニオンビル1F
03-6304-0930　不定期
1700-LO2300
</t>
    <rPh sb="41" eb="44">
      <t>フテイキ</t>
    </rPh>
    <phoneticPr fontId="1"/>
  </si>
  <si>
    <t>東京都渋谷区渋谷2-11-14
ステージ青山B1
03-6805-0314　日休
1800-2330(月-金)
1500-2330(土祝)</t>
    <rPh sb="38" eb="39">
      <t>ニチ</t>
    </rPh>
    <rPh sb="39" eb="40">
      <t>キュウ</t>
    </rPh>
    <rPh sb="51" eb="52">
      <t>ゲツ</t>
    </rPh>
    <rPh sb="53" eb="54">
      <t>キン</t>
    </rPh>
    <rPh sb="66" eb="67">
      <t>ド</t>
    </rPh>
    <rPh sb="67" eb="68">
      <t>シュク</t>
    </rPh>
    <phoneticPr fontId="1"/>
  </si>
  <si>
    <t xml:space="preserve">東京都北区上十条2-27-8 1F
03-3909-7756　月休
1700-LO2200 
</t>
    <rPh sb="31" eb="32">
      <t>ゲツ</t>
    </rPh>
    <rPh sb="32" eb="33">
      <t>ヤス</t>
    </rPh>
    <phoneticPr fontId="1"/>
  </si>
  <si>
    <t>https://tabetime.com/pc/shop_detail/top/40026696</t>
    <phoneticPr fontId="1"/>
  </si>
  <si>
    <r>
      <t xml:space="preserve">El Bosque[エル・ボスケ]
</t>
    </r>
    <r>
      <rPr>
        <sz val="11"/>
        <color indexed="10"/>
        <rFont val="ＭＳ Ｐゴシック"/>
        <family val="3"/>
        <charset val="128"/>
      </rPr>
      <t>情報変更(2014/12/31確認)
URL追加&amp;情報変更(2020/04/09確認)</t>
    </r>
    <rPh sb="40" eb="42">
      <t>ツイカ</t>
    </rPh>
    <rPh sb="43" eb="45">
      <t>ジョウホウ</t>
    </rPh>
    <rPh sb="45" eb="47">
      <t>ヘンコウ</t>
    </rPh>
    <phoneticPr fontId="1"/>
  </si>
  <si>
    <t>神奈川県横浜市鶴見区仲通1-55-5
カーサ仲通1F
045-504-4717 水休(その他情報有)
1700-2300(月火木金)
1700-2400(土)
1130-1430,1700-2200(日)</t>
    <rPh sb="40" eb="41">
      <t>スイ</t>
    </rPh>
    <rPh sb="41" eb="42">
      <t>キュウ</t>
    </rPh>
    <rPh sb="45" eb="46">
      <t>タ</t>
    </rPh>
    <rPh sb="46" eb="48">
      <t>ジョウホウ</t>
    </rPh>
    <rPh sb="48" eb="49">
      <t>アリ</t>
    </rPh>
    <rPh sb="61" eb="62">
      <t>ゲツ</t>
    </rPh>
    <rPh sb="62" eb="63">
      <t>カ</t>
    </rPh>
    <rPh sb="63" eb="64">
      <t>モク</t>
    </rPh>
    <rPh sb="64" eb="65">
      <t>キン</t>
    </rPh>
    <rPh sb="77" eb="78">
      <t>ド</t>
    </rPh>
    <rPh sb="100" eb="101">
      <t>ニチ</t>
    </rPh>
    <phoneticPr fontId="1"/>
  </si>
  <si>
    <t xml:space="preserve">千葉県松戸市仲井町2-40
喜弘ビル107
047-701-5811 月休
L:1130-LO1430
D:1730-LO2330
</t>
    <rPh sb="35" eb="36">
      <t>ゲツ</t>
    </rPh>
    <rPh sb="36" eb="37">
      <t>キュウ</t>
    </rPh>
    <phoneticPr fontId="1"/>
  </si>
  <si>
    <r>
      <t xml:space="preserve">Mama's Kitchen[ママズキッチン]
</t>
    </r>
    <r>
      <rPr>
        <strike/>
        <sz val="11"/>
        <rFont val="ＭＳ Ｐゴシック"/>
        <family val="3"/>
        <charset val="128"/>
      </rPr>
      <t xml:space="preserve">YUKI RESTAURANT[ユウキレストラン]
</t>
    </r>
    <r>
      <rPr>
        <sz val="11"/>
        <color indexed="10"/>
        <rFont val="ＭＳ Ｐゴシック"/>
        <family val="3"/>
        <charset val="128"/>
      </rPr>
      <t xml:space="preserve">店名変更(2014/09/05～)
移転＆情報変更（2014/12/31確認）
</t>
    </r>
    <r>
      <rPr>
        <sz val="11"/>
        <color indexed="10"/>
        <rFont val="ＭＳ Ｐゴシック"/>
        <family val="3"/>
        <charset val="128"/>
      </rPr>
      <t>URL追加（2018/01/01確認）
閉店（2020/04/09確認）</t>
    </r>
    <r>
      <rPr>
        <sz val="11"/>
        <color indexed="10"/>
        <rFont val="ＭＳ Ｐゴシック"/>
        <family val="3"/>
        <charset val="128"/>
      </rPr>
      <t xml:space="preserve">
</t>
    </r>
    <rPh sb="50" eb="52">
      <t>テンメイ</t>
    </rPh>
    <rPh sb="52" eb="54">
      <t>ヘンコウ</t>
    </rPh>
    <rPh sb="68" eb="70">
      <t>イテン</t>
    </rPh>
    <rPh sb="71" eb="73">
      <t>ジョウホウ</t>
    </rPh>
    <rPh sb="73" eb="75">
      <t>ヘンコウ</t>
    </rPh>
    <rPh sb="93" eb="95">
      <t>ツイカ</t>
    </rPh>
    <rPh sb="110" eb="112">
      <t>ヘイテン</t>
    </rPh>
    <phoneticPr fontId="1"/>
  </si>
  <si>
    <t>https://dasenka.business.site/</t>
    <phoneticPr fontId="1"/>
  </si>
  <si>
    <r>
      <t xml:space="preserve">African Palace[アフリカン・パレス]
</t>
    </r>
    <r>
      <rPr>
        <sz val="11"/>
        <color indexed="10"/>
        <rFont val="ＭＳ Ｐゴシック"/>
        <family val="3"/>
        <charset val="128"/>
      </rPr>
      <t>閉店かも…(2018/01/01)</t>
    </r>
    <r>
      <rPr>
        <sz val="11"/>
        <rFont val="ＭＳ Ｐゴシック"/>
        <family val="3"/>
        <charset val="128"/>
        <scheme val="minor"/>
      </rPr>
      <t xml:space="preserve">
</t>
    </r>
    <r>
      <rPr>
        <sz val="11"/>
        <color indexed="10"/>
        <rFont val="ＭＳ Ｐゴシック"/>
        <family val="3"/>
        <charset val="128"/>
      </rPr>
      <t>雑貨店に移行</t>
    </r>
    <rPh sb="26" eb="28">
      <t>ヘイテン</t>
    </rPh>
    <rPh sb="44" eb="46">
      <t>ザッカ</t>
    </rPh>
    <rPh sb="46" eb="47">
      <t>テン</t>
    </rPh>
    <rPh sb="48" eb="50">
      <t>イコウ</t>
    </rPh>
    <phoneticPr fontId="1"/>
  </si>
  <si>
    <t>東京都港区赤坂2-17-72
イーデンビル2F
03-6277-6979　土日休
1000-2300 月-金</t>
    <rPh sb="37" eb="38">
      <t>ツチ</t>
    </rPh>
    <rPh sb="38" eb="39">
      <t>ニチ</t>
    </rPh>
    <rPh sb="39" eb="40">
      <t>キュウ</t>
    </rPh>
    <rPh sb="51" eb="52">
      <t>ゲツ</t>
    </rPh>
    <rPh sb="53" eb="54">
      <t>キン</t>
    </rPh>
    <phoneticPr fontId="1"/>
  </si>
  <si>
    <r>
      <t xml:space="preserve">SAVANNA[サバンナ]
</t>
    </r>
    <r>
      <rPr>
        <sz val="11"/>
        <color indexed="10"/>
        <rFont val="ＭＳ Ｐゴシック"/>
        <family val="3"/>
        <charset val="128"/>
      </rPr>
      <t>閉店(2018/??/??)</t>
    </r>
    <rPh sb="14" eb="16">
      <t>ヘイテン</t>
    </rPh>
    <phoneticPr fontId="1"/>
  </si>
  <si>
    <r>
      <t xml:space="preserve">cucina di sartini
[クッチーナ ディ サルティーニ]
</t>
    </r>
    <r>
      <rPr>
        <sz val="11"/>
        <color indexed="10"/>
        <rFont val="ＭＳ Ｐゴシック"/>
        <family val="3"/>
        <charset val="128"/>
      </rPr>
      <t>閉店(2020/03/15)</t>
    </r>
    <phoneticPr fontId="1"/>
  </si>
  <si>
    <t>https://maltarestaurant.jp/</t>
    <phoneticPr fontId="1"/>
  </si>
  <si>
    <r>
      <t xml:space="preserve">L'espace
[レスパス]
</t>
    </r>
    <r>
      <rPr>
        <sz val="11"/>
        <color indexed="10"/>
        <rFont val="ＭＳ Ｐゴシック"/>
        <family val="3"/>
        <charset val="128"/>
      </rPr>
      <t>閉店(2019/03/31)</t>
    </r>
    <rPh sb="16" eb="18">
      <t>ヘイテン</t>
    </rPh>
    <phoneticPr fontId="1"/>
  </si>
  <si>
    <r>
      <t xml:space="preserve">La Notte Bianca 
[ラ ノッテビアンカ]
</t>
    </r>
    <r>
      <rPr>
        <sz val="11"/>
        <color indexed="10"/>
        <rFont val="ＭＳ Ｐゴシック"/>
        <family val="3"/>
        <charset val="128"/>
      </rPr>
      <t>閉店(2019/06/30)</t>
    </r>
    <rPh sb="29" eb="31">
      <t>ヘイテン</t>
    </rPh>
    <phoneticPr fontId="1"/>
  </si>
  <si>
    <t xml:space="preserve">埼玉県さいたま市浦和区針ケ谷4-6-17
070-3143-0707
不定期営業
</t>
    <rPh sb="0" eb="3">
      <t>サイタマケン</t>
    </rPh>
    <rPh sb="7" eb="8">
      <t>シ</t>
    </rPh>
    <rPh sb="8" eb="10">
      <t>ウラワ</t>
    </rPh>
    <rPh sb="10" eb="11">
      <t>ク</t>
    </rPh>
    <rPh sb="11" eb="12">
      <t>ハリ</t>
    </rPh>
    <rPh sb="13" eb="14">
      <t>タニ</t>
    </rPh>
    <rPh sb="35" eb="38">
      <t>フテイキ</t>
    </rPh>
    <rPh sb="38" eb="40">
      <t>エイギョウ</t>
    </rPh>
    <phoneticPr fontId="1"/>
  </si>
  <si>
    <t>http://tashidelek.jp/</t>
    <phoneticPr fontId="1"/>
  </si>
  <si>
    <t>https://www.facebook.com/pg/corleone.siciliana/about/?ref=page_internal</t>
    <phoneticPr fontId="1"/>
  </si>
  <si>
    <t>https://www.ingobingo.jp/</t>
    <phoneticPr fontId="1"/>
  </si>
  <si>
    <t>http://estonianavi.com/</t>
    <phoneticPr fontId="1"/>
  </si>
  <si>
    <t>東京都港区高輪3-13-3
シナガワグース 前庭
03-5449-8080 無休
L:1100-1500
D:1630-LO2200</t>
    <rPh sb="38" eb="40">
      <t>ムキュウ</t>
    </rPh>
    <phoneticPr fontId="1"/>
  </si>
  <si>
    <t>https://r-m-asili-cafe-dining.webnode.jp/</t>
    <phoneticPr fontId="1"/>
  </si>
  <si>
    <r>
      <t xml:space="preserve">Bulgarian Dining TROYAN
[ブルガリアンダイニング トロヤン]
</t>
    </r>
    <r>
      <rPr>
        <sz val="11"/>
        <color indexed="10"/>
        <rFont val="ＭＳ Ｐゴシック"/>
        <family val="3"/>
        <charset val="128"/>
      </rPr>
      <t xml:space="preserve">情報変更(2017/01/01確認)
</t>
    </r>
    <r>
      <rPr>
        <sz val="11"/>
        <color indexed="10"/>
        <rFont val="ＭＳ Ｐゴシック"/>
        <family val="3"/>
        <charset val="128"/>
      </rPr>
      <t>移転＆名称変更(2018/02より)</t>
    </r>
    <r>
      <rPr>
        <sz val="11"/>
        <rFont val="ＭＳ Ｐゴシック"/>
        <family val="3"/>
        <charset val="128"/>
      </rPr>
      <t xml:space="preserve">
</t>
    </r>
    <r>
      <rPr>
        <sz val="11"/>
        <color indexed="10"/>
        <rFont val="ＭＳ Ｐゴシック"/>
        <family val="3"/>
        <charset val="128"/>
      </rPr>
      <t xml:space="preserve">2020/05/31閉店(2020/11/29確認)
</t>
    </r>
    <r>
      <rPr>
        <sz val="11"/>
        <rFont val="ＭＳ Ｐゴシック"/>
        <family val="3"/>
        <charset val="128"/>
      </rPr>
      <t xml:space="preserve">
旧店名:SOFIA[ソフィア]</t>
    </r>
    <rPh sb="62" eb="64">
      <t>イテン</t>
    </rPh>
    <rPh sb="65" eb="67">
      <t>メイショウ</t>
    </rPh>
    <rPh sb="67" eb="69">
      <t>ヘンコウ</t>
    </rPh>
    <rPh sb="109" eb="110">
      <t>キュウ</t>
    </rPh>
    <rPh sb="110" eb="112">
      <t>テンメイ</t>
    </rPh>
    <phoneticPr fontId="1"/>
  </si>
  <si>
    <r>
      <t xml:space="preserve">東京都港区六本木3-16-33
青葉六本木ビル1F
03-3568-1280 無休
1700-2400(月-金)
1200-2400(土日祝)
OP-2300(food)
</t>
    </r>
    <r>
      <rPr>
        <sz val="11"/>
        <color indexed="10"/>
        <rFont val="ＭＳ 明朝"/>
        <family val="1"/>
        <charset val="128"/>
      </rPr>
      <t>※赤坂店閉店のため六本木店を掲載</t>
    </r>
    <r>
      <rPr>
        <sz val="11"/>
        <rFont val="ＭＳ 明朝"/>
        <family val="1"/>
        <charset val="128"/>
      </rPr>
      <t xml:space="preserve">
</t>
    </r>
    <rPh sb="54" eb="55">
      <t>キン</t>
    </rPh>
    <rPh sb="67" eb="69">
      <t>ドニチ</t>
    </rPh>
    <rPh sb="69" eb="70">
      <t>シュク</t>
    </rPh>
    <phoneticPr fontId="1"/>
  </si>
  <si>
    <r>
      <t xml:space="preserve">HOBGOBLIN TOKYO[ホブゴブリン東京]
</t>
    </r>
    <r>
      <rPr>
        <sz val="11"/>
        <color indexed="10"/>
        <rFont val="ＭＳ Ｐゴシック"/>
        <family val="3"/>
        <charset val="128"/>
      </rPr>
      <t xml:space="preserve">URL変更（2008/09/16）
</t>
    </r>
    <r>
      <rPr>
        <sz val="11"/>
        <color indexed="10"/>
        <rFont val="ＭＳ Ｐゴシック"/>
        <family val="3"/>
        <charset val="128"/>
      </rPr>
      <t>情報変更（2011/01/01確認）
情報変更（2019/01/01確認）
URL変更(2020/04/09確認)
閉店(2020/04/09確認)
※六本木店を記載</t>
    </r>
    <r>
      <rPr>
        <sz val="11"/>
        <rFont val="ＭＳ Ｐゴシック"/>
        <family val="3"/>
        <charset val="128"/>
        <scheme val="minor"/>
      </rPr>
      <t xml:space="preserve">
</t>
    </r>
    <r>
      <rPr>
        <sz val="11"/>
        <color indexed="10"/>
        <rFont val="ＭＳ Ｐゴシック"/>
        <family val="3"/>
        <charset val="128"/>
      </rPr>
      <t xml:space="preserve">情報変更（2022/01/01確認）
</t>
    </r>
    <rPh sb="41" eb="43">
      <t>ヘンコウ</t>
    </rPh>
    <rPh sb="54" eb="56">
      <t>カクニン</t>
    </rPh>
    <rPh sb="77" eb="79">
      <t>ヘイテン</t>
    </rPh>
    <rPh sb="93" eb="95">
      <t>カクニン</t>
    </rPh>
    <rPh sb="115" eb="118">
      <t>ロッポンギ</t>
    </rPh>
    <rPh sb="118" eb="119">
      <t>テン</t>
    </rPh>
    <rPh sb="120" eb="122">
      <t>キサイ</t>
    </rPh>
    <phoneticPr fontId="1"/>
  </si>
  <si>
    <t xml:space="preserve">東京都文京区本郷4-5-10
03-3815-6044　無休
1100-2100
※FIRE HOUSE DELIVERY SERVICE
　文京区本郷3-27-2
　03-3815-6144
　港区東新橋2-10-7
　03-6459-0905
　takeout delivery専門の別店舗
</t>
    <rPh sb="141" eb="143">
      <t>センモン</t>
    </rPh>
    <rPh sb="144" eb="145">
      <t>ベツ</t>
    </rPh>
    <rPh sb="145" eb="147">
      <t>テンポ</t>
    </rPh>
    <phoneticPr fontId="1"/>
  </si>
  <si>
    <r>
      <t xml:space="preserve">FIRE HOUSE[ファイア ハウス]
</t>
    </r>
    <r>
      <rPr>
        <sz val="11"/>
        <color indexed="10"/>
        <rFont val="ＭＳ Ｐゴシック"/>
        <family val="3"/>
        <charset val="128"/>
      </rPr>
      <t>情報変更（2011/01/01確認）
情報追加（</t>
    </r>
    <r>
      <rPr>
        <sz val="11"/>
        <color indexed="10"/>
        <rFont val="ＭＳ Ｐゴシック"/>
        <family val="3"/>
        <charset val="128"/>
      </rPr>
      <t>2012/12/31</t>
    </r>
    <r>
      <rPr>
        <sz val="11"/>
        <color indexed="10"/>
        <rFont val="ＭＳ Ｐゴシック"/>
        <family val="3"/>
        <charset val="128"/>
      </rPr>
      <t>確認）
情報変更（</t>
    </r>
    <r>
      <rPr>
        <sz val="11"/>
        <color indexed="10"/>
        <rFont val="ＭＳ Ｐゴシック"/>
        <family val="3"/>
        <charset val="128"/>
      </rPr>
      <t>2016/01/01</t>
    </r>
    <r>
      <rPr>
        <sz val="11"/>
        <color indexed="10"/>
        <rFont val="ＭＳ Ｐゴシック"/>
        <family val="3"/>
        <charset val="128"/>
      </rPr>
      <t xml:space="preserve">確認）
情報変更（2022/01/01確認）
</t>
    </r>
    <rPh sb="36" eb="38">
      <t>カクニン</t>
    </rPh>
    <rPh sb="42" eb="44">
      <t>ツイカ</t>
    </rPh>
    <phoneticPr fontId="1"/>
  </si>
  <si>
    <t>東京都武蔵野市吉祥寺本町
2-28-1 シバタビル2F
0422-21-2338　月・木休
L:1130-LO1400
D:1730-LO2030</t>
    <rPh sb="0" eb="3">
      <t>トウキョウト</t>
    </rPh>
    <rPh sb="43" eb="44">
      <t>モク</t>
    </rPh>
    <phoneticPr fontId="1"/>
  </si>
  <si>
    <t>https://saray-akasaka.com/</t>
    <phoneticPr fontId="1"/>
  </si>
  <si>
    <t>https://www.miraflorestokyo.com/</t>
    <phoneticPr fontId="1"/>
  </si>
  <si>
    <r>
      <t xml:space="preserve">SPARTA［スパルタ］
</t>
    </r>
    <r>
      <rPr>
        <sz val="11"/>
        <color indexed="10"/>
        <rFont val="ＭＳ Ｐゴシック"/>
        <family val="3"/>
        <charset val="128"/>
      </rPr>
      <t>URL変更(2011/01/01確認)
移転(</t>
    </r>
    <r>
      <rPr>
        <sz val="11"/>
        <color indexed="10"/>
        <rFont val="ＭＳ Ｐゴシック"/>
        <family val="3"/>
        <charset val="128"/>
      </rPr>
      <t>2010/10/22</t>
    </r>
    <r>
      <rPr>
        <sz val="11"/>
        <color indexed="10"/>
        <rFont val="ＭＳ Ｐゴシック"/>
        <family val="3"/>
        <charset val="128"/>
      </rPr>
      <t>)
情報変更</t>
    </r>
    <r>
      <rPr>
        <sz val="11"/>
        <color indexed="10"/>
        <rFont val="ＭＳ Ｐゴシック"/>
        <family val="3"/>
        <charset val="128"/>
      </rPr>
      <t>(2018/01/01</t>
    </r>
    <r>
      <rPr>
        <sz val="11"/>
        <color indexed="10"/>
        <rFont val="ＭＳ Ｐゴシック"/>
        <family val="3"/>
        <charset val="128"/>
      </rPr>
      <t>確認</t>
    </r>
    <r>
      <rPr>
        <sz val="11"/>
        <color indexed="10"/>
        <rFont val="ＭＳ Ｐゴシック"/>
        <family val="3"/>
        <charset val="128"/>
      </rPr>
      <t xml:space="preserve">)
情報変更(2022/01/01確認)
</t>
    </r>
    <rPh sb="33" eb="35">
      <t>イテン</t>
    </rPh>
    <phoneticPr fontId="1"/>
  </si>
  <si>
    <t xml:space="preserve">神奈川県横浜市中区吉田町3-7
045-253-1645　月・火休
L:1130-1400
D:1700-2230
</t>
    <rPh sb="9" eb="11">
      <t>ヨシダ</t>
    </rPh>
    <rPh sb="29" eb="30">
      <t>ゲツ</t>
    </rPh>
    <rPh sb="31" eb="32">
      <t>ヒ</t>
    </rPh>
    <phoneticPr fontId="1"/>
  </si>
  <si>
    <r>
      <t xml:space="preserve">Safari[サファリ]
</t>
    </r>
    <r>
      <rPr>
        <sz val="11"/>
        <color indexed="10"/>
        <rFont val="ＭＳ Ｐゴシック"/>
        <family val="3"/>
        <charset val="128"/>
      </rPr>
      <t>URL追加（2011/01/01確認）
情報変更</t>
    </r>
    <r>
      <rPr>
        <sz val="11"/>
        <color indexed="10"/>
        <rFont val="ＭＳ Ｐゴシック"/>
        <family val="3"/>
        <charset val="128"/>
      </rPr>
      <t>(2012/02/01</t>
    </r>
    <r>
      <rPr>
        <sz val="11"/>
        <color indexed="10"/>
        <rFont val="ＭＳ Ｐゴシック"/>
        <family val="3"/>
        <charset val="128"/>
      </rPr>
      <t>確認</t>
    </r>
    <r>
      <rPr>
        <sz val="11"/>
        <color indexed="10"/>
        <rFont val="ＭＳ Ｐゴシック"/>
        <family val="3"/>
        <charset val="128"/>
      </rPr>
      <t>)
URL変更＆情報変更(2014/12/31確認)
URL変更(2017/01/01確認)
情報変更（2022/01/01確認）</t>
    </r>
    <rPh sb="33" eb="35">
      <t>ジョウホウ</t>
    </rPh>
    <rPh sb="55" eb="57">
      <t>ヘンコウ</t>
    </rPh>
    <rPh sb="58" eb="60">
      <t>ジョウホウ</t>
    </rPh>
    <rPh sb="60" eb="62">
      <t>ヘンコウ</t>
    </rPh>
    <rPh sb="80" eb="82">
      <t>ヘンコウ</t>
    </rPh>
    <rPh sb="97" eb="99">
      <t>ジョウホウ</t>
    </rPh>
    <rPh sb="99" eb="101">
      <t>ヘンコウ</t>
    </rPh>
    <phoneticPr fontId="1"/>
  </si>
  <si>
    <t>https://tsukinosabaku.com/</t>
    <phoneticPr fontId="1"/>
  </si>
  <si>
    <r>
      <t xml:space="preserve">OUDE KAAS[アウデ・カース]
</t>
    </r>
    <r>
      <rPr>
        <sz val="11"/>
        <color indexed="10"/>
        <rFont val="ＭＳ Ｐゴシック"/>
        <family val="3"/>
        <charset val="128"/>
      </rPr>
      <t>店舗移転(2008/02/15)
情報変更(2012/02/01確認)
情報変更(2014/12/31確認)
情報変更(2019/01/01確認)
閉店(2020/12/28)</t>
    </r>
    <r>
      <rPr>
        <sz val="11"/>
        <rFont val="ＭＳ Ｐゴシック"/>
        <family val="3"/>
        <charset val="128"/>
        <scheme val="minor"/>
      </rPr>
      <t xml:space="preserve">
</t>
    </r>
    <rPh sb="19" eb="21">
      <t>テンポ</t>
    </rPh>
    <rPh sb="21" eb="23">
      <t>イテン</t>
    </rPh>
    <rPh sb="93" eb="95">
      <t>ヘイテン</t>
    </rPh>
    <phoneticPr fontId="1"/>
  </si>
  <si>
    <r>
      <t xml:space="preserve">La Casita［ラ・カシータ］
</t>
    </r>
    <r>
      <rPr>
        <sz val="11"/>
        <color indexed="10"/>
        <rFont val="ＭＳ Ｐゴシック"/>
        <family val="3"/>
        <charset val="128"/>
      </rPr>
      <t>情報変更(2014/12/31確認)
情報変更</t>
    </r>
    <r>
      <rPr>
        <sz val="11"/>
        <color indexed="10"/>
        <rFont val="ＭＳ Ｐゴシック"/>
        <family val="3"/>
        <charset val="128"/>
      </rPr>
      <t xml:space="preserve">(2016/01/01確認) 
情報変更(2017/01/01確認) 
情報変更(2019/01/01確認) 
情報変更(2020/04/09確認)
閉店(2021/01/31) </t>
    </r>
    <r>
      <rPr>
        <sz val="11"/>
        <rFont val="ＭＳ Ｐゴシック"/>
        <family val="3"/>
        <charset val="128"/>
        <scheme val="minor"/>
      </rPr>
      <t xml:space="preserve">
</t>
    </r>
    <rPh sb="18" eb="20">
      <t>ジョウホウ</t>
    </rPh>
    <rPh sb="20" eb="22">
      <t>ヘンコウ</t>
    </rPh>
    <rPh sb="52" eb="54">
      <t>カクニン</t>
    </rPh>
    <rPh sb="116" eb="118">
      <t>ヘイテン</t>
    </rPh>
    <phoneticPr fontId="1"/>
  </si>
  <si>
    <t>https://www.instagram.com/myle_official_o_o/</t>
    <phoneticPr fontId="1"/>
  </si>
  <si>
    <r>
      <t xml:space="preserve">ARIAPITA RUM&amp;PUNCH
[アリアピタ ラム＆パンチ]
Ariapita FOOD DELIGHT
[アリアピタ フード デライト]
</t>
    </r>
    <r>
      <rPr>
        <sz val="11"/>
        <color indexed="10"/>
        <rFont val="ＭＳ Ｐゴシック"/>
        <family val="3"/>
        <charset val="128"/>
      </rPr>
      <t>店名＆情報変更(2016/01/01)
リニューアルしてラム酒中心の別業態へ
情報変更(2018/01/01確認)
情報変更(2019/01/01確認)
情報変更</t>
    </r>
    <r>
      <rPr>
        <sz val="11"/>
        <color indexed="10"/>
        <rFont val="ＭＳ Ｐゴシック"/>
        <family val="3"/>
        <charset val="128"/>
      </rPr>
      <t>(2020/04/09</t>
    </r>
    <r>
      <rPr>
        <sz val="11"/>
        <color indexed="10"/>
        <rFont val="ＭＳ Ｐゴシック"/>
        <family val="3"/>
        <charset val="128"/>
      </rPr>
      <t>確認</t>
    </r>
    <r>
      <rPr>
        <sz val="11"/>
        <color indexed="10"/>
        <rFont val="ＭＳ Ｐゴシック"/>
        <family val="3"/>
        <charset val="128"/>
      </rPr>
      <t xml:space="preserve">)
閉店(2021/06/19)
</t>
    </r>
    <r>
      <rPr>
        <sz val="11"/>
        <rFont val="ＭＳ Ｐゴシック"/>
        <family val="3"/>
        <charset val="128"/>
        <scheme val="minor"/>
      </rPr>
      <t xml:space="preserve">
</t>
    </r>
    <rPh sb="78" eb="80">
      <t>ヘンコウ</t>
    </rPh>
    <rPh sb="103" eb="104">
      <t>シュ</t>
    </rPh>
    <rPh sb="104" eb="106">
      <t>チュウシン</t>
    </rPh>
    <rPh sb="107" eb="108">
      <t>ベツ</t>
    </rPh>
    <rPh sb="108" eb="110">
      <t>ギョウタイ</t>
    </rPh>
    <rPh sb="169" eb="171">
      <t>ヘイテン</t>
    </rPh>
    <phoneticPr fontId="1"/>
  </si>
  <si>
    <r>
      <t xml:space="preserve">パプア珈琲本店【ニウギニNIUGINI】
</t>
    </r>
    <r>
      <rPr>
        <sz val="11"/>
        <color indexed="10"/>
        <rFont val="ＭＳ Ｐゴシック"/>
        <family val="3"/>
        <charset val="128"/>
      </rPr>
      <t xml:space="preserve">2013/07/31閉店
　Paradise cafe volavola[ヴォラヴォラ]
2013/11/01新装開店
URL変更(2014/12/31確認)
2016/04/04新装開店
　Cafe Niugini[カフェ ニューギニ]
2016/06/ 店名変更
　にうぎに
2016/06/ 店名変更
　太平洋珈琲館
2016/0/　店名変更
　ぱしふぃか
2016/08/ 店名変更
　太平洋蕎麦館
2016/08/ 店名変更
　SOVA PACIFICA[ソバ パシフィカ]
2016/08/ 店名変更
　SOVA PACIFICA[ソバ パシフィカ]
2016/11/02 店名変更
　Niugini[ニウギニ]
2021/11/01 店名変更
　パプア珈琲本店【ニウギニNIUGINI】
情報変更(2019/01/01確認)
情報変更(2022/01/01確認)
</t>
    </r>
    <r>
      <rPr>
        <sz val="11"/>
        <rFont val="ＭＳ Ｐゴシック"/>
        <family val="3"/>
        <charset val="128"/>
        <scheme val="minor"/>
      </rPr>
      <t xml:space="preserve">
</t>
    </r>
    <phoneticPr fontId="1"/>
  </si>
  <si>
    <t>東京都青梅市大柳町1203
050-1282-1799　不定開店
1000-2200(不定)
※コーヒーのみ提供の業態に(2021/11～)</t>
    <rPh sb="28" eb="30">
      <t>フテイ</t>
    </rPh>
    <rPh sb="30" eb="32">
      <t>カイテン</t>
    </rPh>
    <rPh sb="43" eb="45">
      <t>フテイ</t>
    </rPh>
    <rPh sb="54" eb="56">
      <t>テイキョウ</t>
    </rPh>
    <rPh sb="57" eb="59">
      <t>ギョウタイ</t>
    </rPh>
    <phoneticPr fontId="1"/>
  </si>
  <si>
    <t>アガディール
閉店情報有(2022/01/01確認)</t>
    <rPh sb="7" eb="9">
      <t>ヘイテン</t>
    </rPh>
    <rPh sb="9" eb="11">
      <t>ジョウホウ</t>
    </rPh>
    <rPh sb="11" eb="12">
      <t>アリ</t>
    </rPh>
    <phoneticPr fontId="1"/>
  </si>
  <si>
    <t>広島県廿日市市栗栖115-3
0829-72-2872　木休
1100-1900</t>
    <rPh sb="28" eb="29">
      <t>モク</t>
    </rPh>
    <rPh sb="29" eb="30">
      <t>キュウ</t>
    </rPh>
    <phoneticPr fontId="1"/>
  </si>
  <si>
    <r>
      <t xml:space="preserve">スリランカレストラン＆カフェ LAMP[ランプ]
</t>
    </r>
    <r>
      <rPr>
        <sz val="11"/>
        <color indexed="10"/>
        <rFont val="ＭＳ Ｐゴシック"/>
        <family val="3"/>
        <charset val="128"/>
      </rPr>
      <t>移転(2022/01/01確認)
URL消失(2022/01/01確認)</t>
    </r>
    <rPh sb="25" eb="27">
      <t>イテン</t>
    </rPh>
    <rPh sb="38" eb="40">
      <t>カクニン</t>
    </rPh>
    <rPh sb="45" eb="47">
      <t>ショウシツ</t>
    </rPh>
    <phoneticPr fontId="1"/>
  </si>
  <si>
    <r>
      <t xml:space="preserve">Safari[サファリ]
</t>
    </r>
    <r>
      <rPr>
        <sz val="11"/>
        <color indexed="10"/>
        <rFont val="ＭＳ Ｐゴシック"/>
        <family val="3"/>
        <charset val="128"/>
      </rPr>
      <t>URL追加（2011/01/01確認）
情報変更</t>
    </r>
    <r>
      <rPr>
        <sz val="11"/>
        <color indexed="10"/>
        <rFont val="ＭＳ Ｐゴシック"/>
        <family val="3"/>
        <charset val="128"/>
      </rPr>
      <t>(2012/02/01</t>
    </r>
    <r>
      <rPr>
        <sz val="11"/>
        <color indexed="10"/>
        <rFont val="ＭＳ Ｐゴシック"/>
        <family val="3"/>
        <charset val="128"/>
      </rPr>
      <t>確認</t>
    </r>
    <r>
      <rPr>
        <sz val="11"/>
        <color indexed="10"/>
        <rFont val="ＭＳ Ｐゴシック"/>
        <family val="3"/>
        <charset val="128"/>
      </rPr>
      <t>)
URL変更＆情報変更(2014/12/31確認)
URL変更(2017/01/01確認)
情報変更(2022/01/01確認)</t>
    </r>
    <rPh sb="33" eb="35">
      <t>ジョウホウ</t>
    </rPh>
    <rPh sb="55" eb="57">
      <t>ヘンコウ</t>
    </rPh>
    <rPh sb="58" eb="60">
      <t>ジョウホウ</t>
    </rPh>
    <rPh sb="60" eb="62">
      <t>ヘンコウ</t>
    </rPh>
    <phoneticPr fontId="1"/>
  </si>
  <si>
    <t xml:space="preserve">東京都渋谷区恵比寿南1-24-2
EBIS FORT-2F
03-5725-2555　不定休
L:1130-1600(LO1530)
D:1730-2400(LO2300)平日/日
  1600-2500(LO2500)金土祝前
</t>
    <rPh sb="43" eb="46">
      <t>フテイキュウ</t>
    </rPh>
    <rPh sb="86" eb="88">
      <t>ヘイジツ</t>
    </rPh>
    <rPh sb="89" eb="90">
      <t>ニチ</t>
    </rPh>
    <rPh sb="110" eb="111">
      <t>キン</t>
    </rPh>
    <rPh sb="111" eb="112">
      <t>ド</t>
    </rPh>
    <rPh sb="112" eb="113">
      <t>シュク</t>
    </rPh>
    <rPh sb="113" eb="114">
      <t>マエ</t>
    </rPh>
    <phoneticPr fontId="1"/>
  </si>
  <si>
    <t>東京都港区麻布台1-9-14
ランドコム麻布台1階
03-3586-6600　日休
L:1130-1500(LO1430)
D:1500-2000(LO1900)</t>
    <rPh sb="39" eb="40">
      <t>ニチ</t>
    </rPh>
    <rPh sb="40" eb="41">
      <t>キュウ</t>
    </rPh>
    <phoneticPr fontId="1"/>
  </si>
  <si>
    <r>
      <t xml:space="preserve">NOROC[ノーロック]
</t>
    </r>
    <r>
      <rPr>
        <sz val="11"/>
        <color indexed="10"/>
        <rFont val="ＭＳ Ｐゴシック"/>
        <family val="3"/>
        <charset val="128"/>
      </rPr>
      <t>情報変更(2017/01/01確認)
情報変更(2018/01/01確認)
情報変更</t>
    </r>
    <r>
      <rPr>
        <sz val="11"/>
        <color indexed="10"/>
        <rFont val="ＭＳ Ｐゴシック"/>
        <family val="3"/>
        <charset val="128"/>
      </rPr>
      <t>(2020/04/09</t>
    </r>
    <r>
      <rPr>
        <sz val="11"/>
        <color indexed="10"/>
        <rFont val="ＭＳ Ｐゴシック"/>
        <family val="3"/>
        <charset val="128"/>
      </rPr>
      <t>確認</t>
    </r>
    <r>
      <rPr>
        <sz val="11"/>
        <color indexed="10"/>
        <rFont val="ＭＳ Ｐゴシック"/>
        <family val="3"/>
        <charset val="128"/>
      </rPr>
      <t xml:space="preserve">)
情報変更(2022/01/01確認)
</t>
    </r>
    <rPh sb="13" eb="15">
      <t>ジョウホウ</t>
    </rPh>
    <rPh sb="15" eb="17">
      <t>ヘンコウ</t>
    </rPh>
    <phoneticPr fontId="1"/>
  </si>
  <si>
    <t>https://www.instagram.com/macinamecina/</t>
    <phoneticPr fontId="1"/>
  </si>
  <si>
    <t>https://www.instagram.com/fijibarosaka/</t>
    <phoneticPr fontId="1"/>
  </si>
  <si>
    <r>
      <t xml:space="preserve">FIJI BAR Osaka[フィジーバー大阪]
</t>
    </r>
    <r>
      <rPr>
        <sz val="11"/>
        <color indexed="10"/>
        <rFont val="ＭＳ Ｐゴシック"/>
        <family val="3"/>
        <charset val="128"/>
      </rPr>
      <t>URL&amp;情報変更(2020/04/09確認)
URL変更(2022/01/01確認)</t>
    </r>
    <rPh sb="21" eb="23">
      <t>オオサカ</t>
    </rPh>
    <rPh sb="29" eb="31">
      <t>ジョウホウ</t>
    </rPh>
    <phoneticPr fontId="1"/>
  </si>
  <si>
    <t>大阪市中央区宗右衛門町5-30
三ツ寺ｷﾞｬﾗｸｼｰビル2号館B1-A
080-3112-5161 無休
1800-2600 ※正確な情報不明</t>
    <rPh sb="0" eb="3">
      <t>オオサカシ</t>
    </rPh>
    <rPh sb="3" eb="6">
      <t>チュウオウク</t>
    </rPh>
    <rPh sb="6" eb="11">
      <t>ソウエモンチョウ</t>
    </rPh>
    <rPh sb="16" eb="17">
      <t>ミ</t>
    </rPh>
    <rPh sb="18" eb="19">
      <t>デラ</t>
    </rPh>
    <rPh sb="29" eb="31">
      <t>ゴウカン</t>
    </rPh>
    <rPh sb="50" eb="52">
      <t>ムキュウ</t>
    </rPh>
    <rPh sb="64" eb="66">
      <t>セイカク</t>
    </rPh>
    <rPh sb="67" eb="69">
      <t>ジョウホウ</t>
    </rPh>
    <rPh sb="69" eb="71">
      <t>フメイ</t>
    </rPh>
    <phoneticPr fontId="1"/>
  </si>
  <si>
    <r>
      <t xml:space="preserve">FISHERMAN'S MARKET
[フィッシャーマンズ マーケット]
横浜赤レンガ倉庫
</t>
    </r>
    <r>
      <rPr>
        <sz val="11"/>
        <color indexed="10"/>
        <rFont val="ＭＳ Ｐゴシック"/>
        <family val="3"/>
        <charset val="128"/>
      </rPr>
      <t>閉店(2021/05/⁇)</t>
    </r>
    <rPh sb="46" eb="48">
      <t>ヘイテン</t>
    </rPh>
    <phoneticPr fontId="1"/>
  </si>
  <si>
    <r>
      <t xml:space="preserve">ドバイレストラン　⇒　ドバイ•アンティーク&amp;カフェ
</t>
    </r>
    <r>
      <rPr>
        <sz val="11"/>
        <color indexed="10"/>
        <rFont val="ＭＳ Ｐゴシック"/>
        <family val="3"/>
        <charset val="128"/>
      </rPr>
      <t>閉店(2017/0</t>
    </r>
    <r>
      <rPr>
        <sz val="11"/>
        <color indexed="10"/>
        <rFont val="ＭＳ Ｐゴシック"/>
        <family val="3"/>
        <charset val="128"/>
      </rPr>
      <t>7/12</t>
    </r>
    <r>
      <rPr>
        <sz val="11"/>
        <color indexed="10"/>
        <rFont val="ＭＳ Ｐゴシック"/>
        <family val="3"/>
        <charset val="128"/>
      </rPr>
      <t>)
復活(2017/10/12)　店名＆業態変更
情報変更</t>
    </r>
    <r>
      <rPr>
        <sz val="11"/>
        <color indexed="10"/>
        <rFont val="ＭＳ Ｐゴシック"/>
        <family val="3"/>
        <charset val="128"/>
      </rPr>
      <t xml:space="preserve">(2018/01/01確認)
情報変更(2019/01/01確認)
情報変更(2020/04/09確認
閉店(2021/10/31)
</t>
    </r>
    <rPh sb="41" eb="43">
      <t>フッカツ</t>
    </rPh>
    <rPh sb="56" eb="58">
      <t>テンメイ</t>
    </rPh>
    <rPh sb="59" eb="61">
      <t>ギョウタイ</t>
    </rPh>
    <rPh sb="61" eb="63">
      <t>ヘンコウ</t>
    </rPh>
    <rPh sb="64" eb="66">
      <t>ジョウホウ</t>
    </rPh>
    <rPh sb="66" eb="68">
      <t>ヘンコウ</t>
    </rPh>
    <rPh sb="120" eb="122">
      <t>ヘイテン</t>
    </rPh>
    <phoneticPr fontId="1"/>
  </si>
  <si>
    <r>
      <t xml:space="preserve">Tashidelek[タシデレ]
</t>
    </r>
    <r>
      <rPr>
        <sz val="11"/>
        <color indexed="10"/>
        <rFont val="ＭＳ Ｐゴシック"/>
        <family val="3"/>
        <charset val="128"/>
      </rPr>
      <t>情報変更(2022/01/01確認)</t>
    </r>
    <phoneticPr fontId="1"/>
  </si>
  <si>
    <t xml:space="preserve">東京都新宿区四谷坂町12-18
四谷坂町永谷マンション1Ｆ
03-6457-7255　無休
L:1100-LO1430
D:1700-LO2130
  1100-LO2130(土日祝)
</t>
    <rPh sb="43" eb="44">
      <t>ム</t>
    </rPh>
    <rPh sb="44" eb="45">
      <t>キュウ</t>
    </rPh>
    <phoneticPr fontId="1"/>
  </si>
  <si>
    <t>http://soulfoodhouse.com</t>
    <phoneticPr fontId="1"/>
  </si>
  <si>
    <r>
      <t xml:space="preserve">CORLEONE
[水天宮 コルレオーネ ・シチリア料理]
</t>
    </r>
    <r>
      <rPr>
        <sz val="11"/>
        <color indexed="10"/>
        <rFont val="ＭＳ Ｐゴシック"/>
        <family val="3"/>
        <charset val="128"/>
      </rPr>
      <t>閉店(2020/04/08)　※休業宣言ですが</t>
    </r>
    <rPh sb="30" eb="32">
      <t>ヘイテン</t>
    </rPh>
    <rPh sb="46" eb="48">
      <t>キュウギョウ</t>
    </rPh>
    <rPh sb="48" eb="50">
      <t>センゲン</t>
    </rPh>
    <phoneticPr fontId="1"/>
  </si>
  <si>
    <r>
      <t xml:space="preserve">古都台南担々麺
[ことたいなんたんたんめん]
</t>
    </r>
    <r>
      <rPr>
        <sz val="11"/>
        <color indexed="10"/>
        <rFont val="ＭＳ Ｐゴシック"/>
        <family val="3"/>
        <charset val="128"/>
      </rPr>
      <t>閉店(2021/04/13)　</t>
    </r>
    <phoneticPr fontId="1"/>
  </si>
  <si>
    <r>
      <t xml:space="preserve">Singapore Seafood Republic
[シンガポール・シーフード・リパブリック品川]
</t>
    </r>
    <r>
      <rPr>
        <sz val="11"/>
        <color indexed="10"/>
        <rFont val="ＭＳ Ｐゴシック"/>
        <family val="3"/>
        <charset val="128"/>
      </rPr>
      <t>閉店(2021/03/31)　</t>
    </r>
    <r>
      <rPr>
        <sz val="11"/>
        <rFont val="ＭＳ Ｐゴシック"/>
        <family val="3"/>
        <charset val="128"/>
        <scheme val="minor"/>
      </rPr>
      <t>※銀座店、東京店は営業</t>
    </r>
    <rPh sb="51" eb="53">
      <t>ヘイテン</t>
    </rPh>
    <rPh sb="67" eb="69">
      <t>ギンザ</t>
    </rPh>
    <rPh sb="69" eb="70">
      <t>テン</t>
    </rPh>
    <rPh sb="71" eb="73">
      <t>トウキョウ</t>
    </rPh>
    <rPh sb="73" eb="74">
      <t>テン</t>
    </rPh>
    <rPh sb="75" eb="77">
      <t>エイギョウ</t>
    </rPh>
    <phoneticPr fontId="1"/>
  </si>
  <si>
    <t xml:space="preserve">東京都中央区銀座7-8-7
GINZAGREEN 7F
03-5537-3226 日月休
L:1130-LO1330
C:1330-LO1430
D:1800-L01930
</t>
    <rPh sb="42" eb="43">
      <t>ゲツ</t>
    </rPh>
    <phoneticPr fontId="1"/>
  </si>
  <si>
    <r>
      <t xml:space="preserve">GINZA HABSBURG VEILCHEN
［銀座　ハプスブルク・ファイルヒェン］
</t>
    </r>
    <r>
      <rPr>
        <sz val="11"/>
        <color indexed="10"/>
        <rFont val="ＭＳ Ｐゴシック"/>
        <family val="3"/>
        <charset val="128"/>
      </rPr>
      <t>情報変更（2022/01/01確認）</t>
    </r>
    <phoneticPr fontId="1"/>
  </si>
  <si>
    <t>http://www.paulbocuse.jp/maison/</t>
    <phoneticPr fontId="1"/>
  </si>
  <si>
    <r>
      <t xml:space="preserve">グローバルフェスタJAPAN2010
WGT実施済：エチオピア
WGT未実施：ウガンダ、ルーマニア、ソロモン諸島、ザンビア、サモア、タンザニア、ベトナム、インド(ラダック)
</t>
    </r>
    <r>
      <rPr>
        <sz val="11"/>
        <color indexed="10"/>
        <rFont val="ＭＳ Ｐゴシック"/>
        <family val="3"/>
        <charset val="128"/>
      </rPr>
      <t>URL消失(2022/01/01確認)</t>
    </r>
    <rPh sb="90" eb="92">
      <t>ショウシツ</t>
    </rPh>
    <phoneticPr fontId="1"/>
  </si>
  <si>
    <t>http://www.santpau.jp/</t>
    <phoneticPr fontId="1"/>
  </si>
  <si>
    <t>東京都千代田区平河町2-16-15
ザ・キタノホテル東京2階
03-3511-2881 不定休
L:1200-1500(LO1300)
D:1800-2200(LO2000)</t>
    <rPh sb="44" eb="47">
      <t>フテイキュウ</t>
    </rPh>
    <phoneticPr fontId="1"/>
  </si>
  <si>
    <r>
      <t xml:space="preserve">RESTAURANT SANT PAU
[レストラン サンパウ]
</t>
    </r>
    <r>
      <rPr>
        <sz val="11"/>
        <color indexed="10"/>
        <rFont val="ＭＳ Ｐゴシック"/>
        <family val="3"/>
        <charset val="128"/>
      </rPr>
      <t>移転（2019/03/28）
情報変更（2022/01/01確認）</t>
    </r>
    <rPh sb="33" eb="35">
      <t>イテン</t>
    </rPh>
    <phoneticPr fontId="1"/>
  </si>
  <si>
    <t>https://g236700.gorp.jp/</t>
    <phoneticPr fontId="1"/>
  </si>
  <si>
    <r>
      <t xml:space="preserve">松の実
</t>
    </r>
    <r>
      <rPr>
        <sz val="11"/>
        <color indexed="10"/>
        <rFont val="ＭＳ Ｐゴシック"/>
        <family val="3"/>
        <charset val="128"/>
      </rPr>
      <t>URL追加（2022/01/01確認）</t>
    </r>
    <rPh sb="0" eb="1">
      <t>マツ</t>
    </rPh>
    <rPh sb="2" eb="3">
      <t>ミ</t>
    </rPh>
    <rPh sb="7" eb="9">
      <t>ツイカ</t>
    </rPh>
    <phoneticPr fontId="1"/>
  </si>
  <si>
    <r>
      <t xml:space="preserve">Bayon[バイヨン]
</t>
    </r>
    <r>
      <rPr>
        <strike/>
        <sz val="11"/>
        <rFont val="ＭＳ Ｐゴシック"/>
        <family val="3"/>
        <charset val="128"/>
      </rPr>
      <t xml:space="preserve">Apsara[クメール料理アプサラ]
</t>
    </r>
    <r>
      <rPr>
        <sz val="11"/>
        <color indexed="10"/>
        <rFont val="ＭＳ Ｐゴシック"/>
        <family val="3"/>
        <charset val="128"/>
      </rPr>
      <t>店舗移転(2010/09/28)
閉店</t>
    </r>
    <r>
      <rPr>
        <sz val="11"/>
        <color indexed="10"/>
        <rFont val="ＭＳ Ｐゴシック"/>
        <family val="3"/>
        <charset val="128"/>
      </rPr>
      <t xml:space="preserve">(2012/05/27)
⇒再開(2012/07)店名変更
情報変更(2014/12/31確認)
URL変更（2016/01/01確認）
</t>
    </r>
    <rPh sb="23" eb="25">
      <t>リョウリ</t>
    </rPh>
    <rPh sb="31" eb="33">
      <t>テンポ</t>
    </rPh>
    <rPh sb="33" eb="35">
      <t>イテン</t>
    </rPh>
    <rPh sb="48" eb="50">
      <t>ヘイテン</t>
    </rPh>
    <rPh sb="64" eb="65">
      <t>サイ</t>
    </rPh>
    <rPh sb="75" eb="77">
      <t>テンメイ</t>
    </rPh>
    <rPh sb="77" eb="79">
      <t>ヘンコウ</t>
    </rPh>
    <phoneticPr fontId="1"/>
  </si>
  <si>
    <t>https://helloaini.com/travels/27978</t>
    <phoneticPr fontId="1"/>
  </si>
  <si>
    <r>
      <t xml:space="preserve">BARBACOA GRILL
［バルバッコア・グリル］
</t>
    </r>
    <r>
      <rPr>
        <sz val="11"/>
        <color indexed="10"/>
        <rFont val="ＭＳ Ｐゴシック"/>
        <family val="3"/>
        <charset val="128"/>
      </rPr>
      <t xml:space="preserve">URL変更（2011/01/01確認）
</t>
    </r>
    <r>
      <rPr>
        <sz val="11"/>
        <color indexed="10"/>
        <rFont val="ＭＳ Ｐゴシック"/>
        <family val="3"/>
        <charset val="128"/>
      </rPr>
      <t>URL</t>
    </r>
    <r>
      <rPr>
        <sz val="11"/>
        <color indexed="10"/>
        <rFont val="ＭＳ Ｐゴシック"/>
        <family val="3"/>
        <charset val="128"/>
      </rPr>
      <t>変更（</t>
    </r>
    <r>
      <rPr>
        <sz val="11"/>
        <color indexed="10"/>
        <rFont val="ＭＳ Ｐゴシック"/>
        <family val="3"/>
        <charset val="128"/>
      </rPr>
      <t>2016/01/01</t>
    </r>
    <r>
      <rPr>
        <sz val="11"/>
        <color indexed="10"/>
        <rFont val="ＭＳ Ｐゴシック"/>
        <family val="3"/>
        <charset val="128"/>
      </rPr>
      <t>確認）</t>
    </r>
    <r>
      <rPr>
        <sz val="11"/>
        <rFont val="ＭＳ Ｐゴシック"/>
        <family val="3"/>
        <charset val="128"/>
        <scheme val="minor"/>
      </rPr>
      <t xml:space="preserve">
</t>
    </r>
    <r>
      <rPr>
        <sz val="11"/>
        <color indexed="10"/>
        <rFont val="ＭＳ Ｐゴシック"/>
        <family val="3"/>
        <charset val="128"/>
      </rPr>
      <t>情報変更（2019/01/01確認）
情報変更（2022/01/01確認）</t>
    </r>
    <r>
      <rPr>
        <sz val="11"/>
        <rFont val="ＭＳ Ｐゴシック"/>
        <family val="3"/>
        <charset val="128"/>
        <scheme val="minor"/>
      </rPr>
      <t xml:space="preserve">
</t>
    </r>
    <r>
      <rPr>
        <sz val="11"/>
        <color indexed="10"/>
        <rFont val="ＭＳ Ｐゴシック"/>
        <family val="3"/>
        <charset val="128"/>
      </rPr>
      <t>情報変更（2023/01/01確認）</t>
    </r>
    <rPh sb="44" eb="46">
      <t>カクニン</t>
    </rPh>
    <phoneticPr fontId="1"/>
  </si>
  <si>
    <t>東京都渋谷区神宮前4−3−2
TOKYUREIT表参道スクエアB1
03−3796−0571　無休 
L:1130-LO1430(土日祝-LO1530)
D:1730-LO2130</t>
    <rPh sb="0" eb="3">
      <t>トウキョウト</t>
    </rPh>
    <phoneticPr fontId="1"/>
  </si>
  <si>
    <r>
      <t xml:space="preserve">ALLT GOTT［アルトゴット］
</t>
    </r>
    <r>
      <rPr>
        <sz val="11"/>
        <color indexed="10"/>
        <rFont val="ＭＳ Ｐゴシック"/>
        <family val="3"/>
        <charset val="128"/>
      </rPr>
      <t xml:space="preserve">情報変更(2012/12/31確認)
</t>
    </r>
    <r>
      <rPr>
        <sz val="11"/>
        <color indexed="10"/>
        <rFont val="ＭＳ Ｐゴシック"/>
        <family val="3"/>
        <charset val="128"/>
      </rPr>
      <t>情報変更(2019/01/01確認)
情報変更(2022/01/01確認)
HP追加(2023/01/01確認)</t>
    </r>
    <rPh sb="77" eb="79">
      <t>ツイカ</t>
    </rPh>
    <phoneticPr fontId="1"/>
  </si>
  <si>
    <t>ウズベキスタン</t>
    <phoneticPr fontId="1"/>
  </si>
  <si>
    <r>
      <t xml:space="preserve">ZAM ZAM［ザムザム］⇒ZAKUROに併合
</t>
    </r>
    <r>
      <rPr>
        <sz val="11"/>
        <color indexed="10"/>
        <rFont val="ＭＳ Ｐゴシック"/>
        <family val="3"/>
        <charset val="128"/>
      </rPr>
      <t>店舗移転（2009/12）
情報更新（</t>
    </r>
    <r>
      <rPr>
        <sz val="11"/>
        <color indexed="10"/>
        <rFont val="ＭＳ Ｐゴシック"/>
        <family val="3"/>
        <charset val="128"/>
      </rPr>
      <t>2014/12/31確認</t>
    </r>
    <r>
      <rPr>
        <sz val="11"/>
        <color indexed="10"/>
        <rFont val="ＭＳ Ｐゴシック"/>
        <family val="3"/>
        <charset val="128"/>
      </rPr>
      <t xml:space="preserve">）
</t>
    </r>
    <r>
      <rPr>
        <sz val="11"/>
        <color indexed="10"/>
        <rFont val="ＭＳ Ｐゴシック"/>
        <family val="3"/>
        <charset val="128"/>
      </rPr>
      <t>URL</t>
    </r>
    <r>
      <rPr>
        <sz val="11"/>
        <color indexed="10"/>
        <rFont val="ＭＳ Ｐゴシック"/>
        <family val="3"/>
        <charset val="128"/>
      </rPr>
      <t>変更＆情報変更</t>
    </r>
    <r>
      <rPr>
        <sz val="11"/>
        <color indexed="10"/>
        <rFont val="ＭＳ Ｐゴシック"/>
        <family val="3"/>
        <charset val="128"/>
      </rPr>
      <t xml:space="preserve">(2017/01/01)
情報更新（2018/01/01確認）
</t>
    </r>
    <r>
      <rPr>
        <sz val="11"/>
        <color indexed="10"/>
        <rFont val="ＭＳ Ｐゴシック"/>
        <family val="3"/>
        <charset val="128"/>
      </rPr>
      <t>情報更新（2019/01/01確認）
情報更新（2020/04/09確認）
情報更新（2023/01/01確認）</t>
    </r>
    <r>
      <rPr>
        <sz val="11"/>
        <rFont val="ＭＳ Ｐゴシック"/>
        <family val="3"/>
        <charset val="128"/>
        <scheme val="minor"/>
      </rPr>
      <t xml:space="preserve">
</t>
    </r>
    <rPh sb="21" eb="23">
      <t>ヘイゴウ</t>
    </rPh>
    <rPh sb="38" eb="40">
      <t>ジョウホウ</t>
    </rPh>
    <rPh sb="40" eb="42">
      <t>コウシン</t>
    </rPh>
    <rPh sb="95" eb="97">
      <t>カクニン</t>
    </rPh>
    <phoneticPr fontId="1"/>
  </si>
  <si>
    <t>東京都荒川区西日暮里3-13-2
谷中スタジオ1F
03-5685-5313　無休
1000-2100</t>
    <rPh sb="39" eb="40">
      <t>ム</t>
    </rPh>
    <phoneticPr fontId="1"/>
  </si>
  <si>
    <r>
      <t xml:space="preserve">イラン・アラブ料理レストランALADDIN
［アラジン］
</t>
    </r>
    <r>
      <rPr>
        <sz val="11"/>
        <color indexed="10"/>
        <rFont val="ＭＳ Ｐゴシック"/>
        <family val="3"/>
        <charset val="128"/>
      </rPr>
      <t>情報変更(2011/01/01確認)
URL変更＆情報変更</t>
    </r>
    <r>
      <rPr>
        <sz val="11"/>
        <color indexed="10"/>
        <rFont val="ＭＳ Ｐゴシック"/>
        <family val="3"/>
        <charset val="128"/>
      </rPr>
      <t xml:space="preserve">(2012/02/01)
情報変更(2014/12/31確認)
情報変更(2016/01/01確認)
情報変更(2017/01/01確認)
情報変更(2019/01/01確認)
情報変更(2022/01/01確認)
店舗移転(2022/07/04)(2023/01/01確認)
</t>
    </r>
    <rPh sb="7" eb="9">
      <t>リョウリ</t>
    </rPh>
    <rPh sb="51" eb="53">
      <t>ヘンコウ</t>
    </rPh>
    <rPh sb="54" eb="56">
      <t>ジョウホウ</t>
    </rPh>
    <rPh sb="56" eb="58">
      <t>ヘンコウ</t>
    </rPh>
    <phoneticPr fontId="1"/>
  </si>
  <si>
    <t>東京都渋谷区広尾5-14-14
第二大澤ビル 1F
03-5424-6001　火休
L:1130-1500
D:1700-2200</t>
    <rPh sb="39" eb="40">
      <t>ヒ</t>
    </rPh>
    <phoneticPr fontId="1"/>
  </si>
  <si>
    <r>
      <t xml:space="preserve">SHAMAIM［シャマイム］
</t>
    </r>
    <r>
      <rPr>
        <sz val="11"/>
        <color indexed="10"/>
        <rFont val="ＭＳ Ｐゴシック"/>
        <family val="3"/>
        <charset val="128"/>
      </rPr>
      <t>2008/11/21よりHP公開
情報変更（</t>
    </r>
    <r>
      <rPr>
        <sz val="11"/>
        <color indexed="10"/>
        <rFont val="ＭＳ Ｐゴシック"/>
        <family val="3"/>
        <charset val="128"/>
      </rPr>
      <t>2014/12/31</t>
    </r>
    <r>
      <rPr>
        <sz val="11"/>
        <color indexed="10"/>
        <rFont val="ＭＳ Ｐゴシック"/>
        <family val="3"/>
        <charset val="128"/>
      </rPr>
      <t>確認）
情報変更（</t>
    </r>
    <r>
      <rPr>
        <sz val="11"/>
        <color indexed="10"/>
        <rFont val="ＭＳ Ｐゴシック"/>
        <family val="3"/>
        <charset val="128"/>
      </rPr>
      <t>2017/01/01</t>
    </r>
    <r>
      <rPr>
        <sz val="11"/>
        <color indexed="10"/>
        <rFont val="ＭＳ Ｐゴシック"/>
        <family val="3"/>
        <charset val="128"/>
      </rPr>
      <t>確認）
情報変更（2023/01/01確認）</t>
    </r>
    <rPh sb="29" eb="31">
      <t>コウカイ</t>
    </rPh>
    <phoneticPr fontId="1"/>
  </si>
  <si>
    <t>東京都練馬区栄町4-11 TMビル2F
03-3948-5333　月休
D:1700-LO2100(火-金)
L:1130-LO1430(土日祝)
D:1700-LO2200(土日祝)</t>
    <rPh sb="33" eb="34">
      <t>ツキ</t>
    </rPh>
    <rPh sb="34" eb="35">
      <t>キュウ</t>
    </rPh>
    <rPh sb="50" eb="51">
      <t>ヒ</t>
    </rPh>
    <rPh sb="52" eb="53">
      <t>キン</t>
    </rPh>
    <rPh sb="69" eb="71">
      <t>ドニチ</t>
    </rPh>
    <rPh sb="71" eb="72">
      <t>シュク</t>
    </rPh>
    <phoneticPr fontId="1"/>
  </si>
  <si>
    <r>
      <t xml:space="preserve">東京都港区赤坂2-13-23
赤坂ＭＹビル B1F
050-7542-8207 無休
L:1130-1430
D:1700-2330
</t>
    </r>
    <r>
      <rPr>
        <sz val="11"/>
        <color indexed="10"/>
        <rFont val="ＭＳ 明朝"/>
        <family val="1"/>
        <charset val="128"/>
      </rPr>
      <t>※渋谷店閉店のため赤坂店を掲載</t>
    </r>
    <rPh sb="40" eb="41">
      <t>ム</t>
    </rPh>
    <rPh sb="68" eb="70">
      <t>シブヤ</t>
    </rPh>
    <rPh sb="76" eb="78">
      <t>アカサカ</t>
    </rPh>
    <phoneticPr fontId="1"/>
  </si>
  <si>
    <t xml:space="preserve">東京都港区西麻布3-1-20
Dear西麻布1-2F
03-6844-8208 無休
L:1130-1500(予約制)
D:1700-LO2230
</t>
    <rPh sb="55" eb="58">
      <t>ヨヤクセイ</t>
    </rPh>
    <phoneticPr fontId="1"/>
  </si>
  <si>
    <r>
      <t xml:space="preserve">Nefertiti Tokyo［ネフェルティティ東京］
</t>
    </r>
    <r>
      <rPr>
        <sz val="11"/>
        <color indexed="10"/>
        <rFont val="ＭＳ Ｐゴシック"/>
        <family val="3"/>
        <charset val="128"/>
      </rPr>
      <t>情報変更(2011/01/01確認)
目黒店閉店</t>
    </r>
    <r>
      <rPr>
        <sz val="11"/>
        <color indexed="10"/>
        <rFont val="ＭＳ Ｐゴシック"/>
        <family val="3"/>
        <charset val="128"/>
      </rPr>
      <t xml:space="preserve"> </t>
    </r>
    <r>
      <rPr>
        <sz val="11"/>
        <color indexed="10"/>
        <rFont val="ＭＳ Ｐゴシック"/>
        <family val="3"/>
        <charset val="128"/>
      </rPr>
      <t>西麻布店を再掲
情報変更</t>
    </r>
    <r>
      <rPr>
        <sz val="11"/>
        <color indexed="10"/>
        <rFont val="ＭＳ Ｐゴシック"/>
        <family val="3"/>
        <charset val="128"/>
      </rPr>
      <t>(2017/01/01</t>
    </r>
    <r>
      <rPr>
        <sz val="11"/>
        <color indexed="10"/>
        <rFont val="ＭＳ Ｐゴシック"/>
        <family val="3"/>
        <charset val="128"/>
      </rPr>
      <t>確認</t>
    </r>
    <r>
      <rPr>
        <sz val="11"/>
        <color indexed="10"/>
        <rFont val="ＭＳ Ｐゴシック"/>
        <family val="3"/>
        <charset val="128"/>
      </rPr>
      <t xml:space="preserve">)
情報変更(2019/01/01確認)
情報変更(2023/01/01確認)
</t>
    </r>
    <rPh sb="24" eb="26">
      <t>トウキョウ</t>
    </rPh>
    <rPh sb="47" eb="50">
      <t>メグロテン</t>
    </rPh>
    <rPh sb="50" eb="52">
      <t>ヘイテン</t>
    </rPh>
    <rPh sb="53" eb="56">
      <t>ニシアザブ</t>
    </rPh>
    <rPh sb="56" eb="57">
      <t>テン</t>
    </rPh>
    <rPh sb="58" eb="60">
      <t>サイケイ</t>
    </rPh>
    <phoneticPr fontId="1"/>
  </si>
  <si>
    <t>東京都渋谷区桜丘町28-3
恒和ビル1F
03-3462-6588 無休
L:1130-LO1430
D:1700-LO2230</t>
    <rPh sb="34" eb="36">
      <t>ムキュウ</t>
    </rPh>
    <phoneticPr fontId="1"/>
  </si>
  <si>
    <r>
      <t xml:space="preserve">MIRAFLORES［ミラフローレス］
</t>
    </r>
    <r>
      <rPr>
        <sz val="11"/>
        <color indexed="10"/>
        <rFont val="ＭＳ Ｐゴシック"/>
        <family val="3"/>
        <charset val="128"/>
      </rPr>
      <t>情報変更(2011/01/01確認)
情報変更</t>
    </r>
    <r>
      <rPr>
        <sz val="11"/>
        <color indexed="10"/>
        <rFont val="ＭＳ Ｐゴシック"/>
        <family val="3"/>
        <charset val="128"/>
      </rPr>
      <t>(2012/02/01</t>
    </r>
    <r>
      <rPr>
        <sz val="11"/>
        <color indexed="10"/>
        <rFont val="ＭＳ Ｐゴシック"/>
        <family val="3"/>
        <charset val="128"/>
      </rPr>
      <t>確認</t>
    </r>
    <r>
      <rPr>
        <sz val="11"/>
        <color indexed="10"/>
        <rFont val="ＭＳ Ｐゴシック"/>
        <family val="3"/>
        <charset val="128"/>
      </rPr>
      <t>)
URL追加(2016/01/01確認) 予約サイト
URL変更＆情報変更(2018/01/01確認)
情報変更(2019/01/01確認)
情報変更(2020/04/09確認)
情報変更(2022/01/01確認)
情報変更(2023/01/01確認)</t>
    </r>
    <r>
      <rPr>
        <sz val="11"/>
        <rFont val="ＭＳ Ｐゴシック"/>
        <family val="3"/>
        <charset val="128"/>
        <scheme val="minor"/>
      </rPr>
      <t xml:space="preserve">
</t>
    </r>
    <rPh sb="61" eb="63">
      <t>ツイカ</t>
    </rPh>
    <rPh sb="74" eb="76">
      <t>カクニン</t>
    </rPh>
    <rPh sb="78" eb="80">
      <t>ヨヤク</t>
    </rPh>
    <rPh sb="87" eb="89">
      <t>ヘンコウ</t>
    </rPh>
    <rPh sb="90" eb="92">
      <t>ジョウホウ</t>
    </rPh>
    <rPh sb="92" eb="94">
      <t>ヘンコウ</t>
    </rPh>
    <rPh sb="105" eb="107">
      <t>カクニン</t>
    </rPh>
    <phoneticPr fontId="1"/>
  </si>
  <si>
    <t>東京都新宿区新宿3-11-2
村木ﾋﾞﾙ3F
03-3353-3334　月休
L:1200-1500
D:1700-LO2300</t>
    <rPh sb="0" eb="3">
      <t>トウキョウト</t>
    </rPh>
    <rPh sb="36" eb="37">
      <t>ツキ</t>
    </rPh>
    <phoneticPr fontId="1"/>
  </si>
  <si>
    <r>
      <t xml:space="preserve">African Restaurant &amp; Bar Esogie
[エソギエ] 
</t>
    </r>
    <r>
      <rPr>
        <sz val="11"/>
        <color indexed="10"/>
        <rFont val="ＭＳ Ｐゴシック"/>
        <family val="3"/>
        <charset val="128"/>
      </rPr>
      <t>URL変更(2011/01/01確認)
情報変更</t>
    </r>
    <r>
      <rPr>
        <sz val="11"/>
        <color indexed="10"/>
        <rFont val="ＭＳ Ｐゴシック"/>
        <family val="3"/>
        <charset val="128"/>
      </rPr>
      <t>(2018/01/01</t>
    </r>
    <r>
      <rPr>
        <sz val="11"/>
        <color indexed="10"/>
        <rFont val="ＭＳ Ｐゴシック"/>
        <family val="3"/>
        <charset val="128"/>
      </rPr>
      <t>確認</t>
    </r>
    <r>
      <rPr>
        <sz val="11"/>
        <color indexed="10"/>
        <rFont val="ＭＳ Ｐゴシック"/>
        <family val="3"/>
        <charset val="128"/>
      </rPr>
      <t xml:space="preserve">)
情報変更(2022/01/01確認)
情報変更(2023/01/01確認)
</t>
    </r>
    <phoneticPr fontId="1"/>
  </si>
  <si>
    <r>
      <t xml:space="preserve">Tribes[トライブス]
</t>
    </r>
    <r>
      <rPr>
        <sz val="11"/>
        <color indexed="10"/>
        <rFont val="ＭＳ Ｐゴシック"/>
        <family val="3"/>
        <charset val="128"/>
      </rPr>
      <t xml:space="preserve">URL消失＆移転(2013/07/07)
</t>
    </r>
    <r>
      <rPr>
        <sz val="11"/>
        <color indexed="10"/>
        <rFont val="ＭＳ Ｐゴシック"/>
        <family val="3"/>
        <charset val="128"/>
      </rPr>
      <t>情報変更(2014/12/31)
URL追記(2017/01/01)
情報変更(2022/01/01確認)
店舗移転(2021/11)＆情報変更(2023/01/01確認)</t>
    </r>
    <rPh sb="20" eb="22">
      <t>イテン</t>
    </rPh>
    <rPh sb="35" eb="37">
      <t>ジョウホウ</t>
    </rPh>
    <rPh sb="37" eb="39">
      <t>ヘンコウ</t>
    </rPh>
    <rPh sb="55" eb="57">
      <t>ツイキ</t>
    </rPh>
    <rPh sb="89" eb="91">
      <t>テンポ</t>
    </rPh>
    <rPh sb="91" eb="93">
      <t>イテン</t>
    </rPh>
    <phoneticPr fontId="1"/>
  </si>
  <si>
    <t>東京都杉並区上荻1-4-7 流動ビル4F
070-5366-0092　日祝休
1700-2300</t>
    <rPh sb="0" eb="48">
      <t>ド</t>
    </rPh>
    <phoneticPr fontId="1"/>
  </si>
  <si>
    <t>https://www.facebook.com/profile.php?id=100063761329710</t>
    <phoneticPr fontId="1"/>
  </si>
  <si>
    <t>東京都港区赤坂3-13-1
ベルズ赤坂2F
03-5571-5854 日祝休
L:1130-1400(月-金)
D:1700-LO2230</t>
    <rPh sb="35" eb="36">
      <t>ニチ</t>
    </rPh>
    <rPh sb="36" eb="37">
      <t>シュク</t>
    </rPh>
    <rPh sb="51" eb="52">
      <t>ゲツ</t>
    </rPh>
    <rPh sb="53" eb="54">
      <t>キン</t>
    </rPh>
    <phoneticPr fontId="1"/>
  </si>
  <si>
    <t xml:space="preserve">東京都新宿区袋町26
森田マンション1F
03-5261-3534 月休
L:1130-1430
D:1730-2230
</t>
    <rPh sb="34" eb="35">
      <t>ゲツ</t>
    </rPh>
    <rPh sb="35" eb="36">
      <t>キュウ</t>
    </rPh>
    <phoneticPr fontId="1"/>
  </si>
  <si>
    <t>https://www.facebook.com/profile.php?id=100056418229023</t>
    <phoneticPr fontId="1"/>
  </si>
  <si>
    <t>https://www.facebook.com/profile.php?id=100063479664092</t>
    <phoneticPr fontId="1"/>
  </si>
  <si>
    <t>https://elrancho2014.wixsite.com/elrancho-colombiano</t>
    <phoneticPr fontId="1"/>
  </si>
  <si>
    <r>
      <rPr>
        <strike/>
        <sz val="11"/>
        <rFont val="ＭＳ Ｐゴシック"/>
        <family val="3"/>
        <charset val="128"/>
      </rPr>
      <t>El Dorado[エルドラード]</t>
    </r>
    <r>
      <rPr>
        <sz val="11"/>
        <rFont val="ＭＳ Ｐゴシック"/>
        <family val="3"/>
        <charset val="128"/>
        <scheme val="minor"/>
      </rPr>
      <t xml:space="preserve">
EL RANCHO COLOMBIANO
[エル・ランチョ・コロンビアーノ]
</t>
    </r>
    <r>
      <rPr>
        <sz val="11"/>
        <color indexed="10"/>
        <rFont val="ＭＳ Ｐゴシック"/>
        <family val="3"/>
        <charset val="128"/>
      </rPr>
      <t>店舗消滅…移転or閉店?(2012確認)
2015</t>
    </r>
    <r>
      <rPr>
        <sz val="11"/>
        <color indexed="10"/>
        <rFont val="ＭＳ Ｐゴシック"/>
        <family val="3"/>
        <charset val="128"/>
      </rPr>
      <t xml:space="preserve">/02 店名変更にて復活
URL変更（2017/01/01確認）
URL変更（2023/01/01確認）
</t>
    </r>
    <rPh sb="57" eb="59">
      <t>テンポ</t>
    </rPh>
    <rPh sb="59" eb="61">
      <t>ショウメツ</t>
    </rPh>
    <rPh sb="62" eb="64">
      <t>イテン</t>
    </rPh>
    <rPh sb="66" eb="68">
      <t>ヘイテン</t>
    </rPh>
    <rPh sb="74" eb="76">
      <t>カクニン</t>
    </rPh>
    <rPh sb="86" eb="88">
      <t>テンメイ</t>
    </rPh>
    <rPh sb="88" eb="90">
      <t>ヘンコウ</t>
    </rPh>
    <rPh sb="92" eb="94">
      <t>フッカツ</t>
    </rPh>
    <phoneticPr fontId="1"/>
  </si>
  <si>
    <r>
      <t xml:space="preserve">Paprika.hu[パプリカ ドット フ]
</t>
    </r>
    <r>
      <rPr>
        <sz val="11"/>
        <color indexed="10"/>
        <rFont val="ＭＳ Ｐゴシック"/>
        <family val="3"/>
        <charset val="128"/>
      </rPr>
      <t>URL変更(2012/02/01確認)
閉店(2023/01/01確認)</t>
    </r>
    <rPh sb="26" eb="28">
      <t>ヘンコウ</t>
    </rPh>
    <rPh sb="39" eb="41">
      <t>カクニン</t>
    </rPh>
    <rPh sb="43" eb="45">
      <t>ヘイテン</t>
    </rPh>
    <phoneticPr fontId="1"/>
  </si>
  <si>
    <t>東京都大田区蒲田5-1-4
関根ビル2F
03-3732-3185　月休
D:1700-LO2145(火-金)
D:1700-LO2045(土日祝)</t>
    <rPh sb="34" eb="35">
      <t>ゲツ</t>
    </rPh>
    <rPh sb="35" eb="36">
      <t>キュウ</t>
    </rPh>
    <rPh sb="51" eb="52">
      <t>ヒ</t>
    </rPh>
    <rPh sb="53" eb="54">
      <t>キン</t>
    </rPh>
    <rPh sb="70" eb="71">
      <t>ド</t>
    </rPh>
    <rPh sb="71" eb="72">
      <t>ヒ</t>
    </rPh>
    <rPh sb="72" eb="73">
      <t>シュク</t>
    </rPh>
    <phoneticPr fontId="1"/>
  </si>
  <si>
    <r>
      <t xml:space="preserve">My Le[ミ・レイ]
</t>
    </r>
    <r>
      <rPr>
        <sz val="11"/>
        <color indexed="10"/>
        <rFont val="ＭＳ Ｐゴシック"/>
        <family val="3"/>
        <charset val="128"/>
      </rPr>
      <t>URL追加(2022/01/01確認)</t>
    </r>
    <r>
      <rPr>
        <sz val="11"/>
        <rFont val="ＭＳ Ｐゴシック"/>
        <family val="3"/>
        <charset val="128"/>
        <scheme val="minor"/>
      </rPr>
      <t xml:space="preserve">
</t>
    </r>
    <r>
      <rPr>
        <sz val="11"/>
        <color indexed="10"/>
        <rFont val="ＭＳ Ｐゴシック"/>
        <family val="3"/>
        <charset val="128"/>
      </rPr>
      <t>情報変更(2023/01/01確認)</t>
    </r>
    <rPh sb="15" eb="17">
      <t>ツイカ</t>
    </rPh>
    <phoneticPr fontId="1"/>
  </si>
  <si>
    <r>
      <t xml:space="preserve">Pikapolonca[ピカポロンツァ]
</t>
    </r>
    <r>
      <rPr>
        <sz val="11"/>
        <color indexed="10"/>
        <rFont val="ＭＳ Ｐゴシック"/>
        <family val="3"/>
        <charset val="128"/>
      </rPr>
      <t>情報変更(2014/12/31確認)
情報変更</t>
    </r>
    <r>
      <rPr>
        <sz val="11"/>
        <color indexed="10"/>
        <rFont val="ＭＳ Ｐゴシック"/>
        <family val="3"/>
        <charset val="128"/>
      </rPr>
      <t>(2017/01/01</t>
    </r>
    <r>
      <rPr>
        <sz val="11"/>
        <color indexed="10"/>
        <rFont val="ＭＳ Ｐゴシック"/>
        <family val="3"/>
        <charset val="128"/>
      </rPr>
      <t>確認</t>
    </r>
    <r>
      <rPr>
        <sz val="11"/>
        <color indexed="10"/>
        <rFont val="ＭＳ Ｐゴシック"/>
        <family val="3"/>
        <charset val="128"/>
      </rPr>
      <t>)
情報変更(2018/01/01確認)
情報変更(2019/01/01確認)
情報変更(2020/04/09確認)
情報変更(2022/01/01確認)
情報変更(2023/01/01確認)</t>
    </r>
    <phoneticPr fontId="1"/>
  </si>
  <si>
    <t xml:space="preserve">京都府京都市右京区太秦森ケ東町29-7
075-871-0146　月・火休
L:1200-LO1400　日祝予約要
D:1800-2230　　全日予約要
</t>
    <rPh sb="0" eb="3">
      <t>キョウトフ</t>
    </rPh>
    <rPh sb="33" eb="34">
      <t>ゲツ</t>
    </rPh>
    <rPh sb="35" eb="36">
      <t>ヒ</t>
    </rPh>
    <rPh sb="36" eb="37">
      <t>キュウ</t>
    </rPh>
    <rPh sb="52" eb="53">
      <t>ヒ</t>
    </rPh>
    <rPh sb="53" eb="54">
      <t>シュク</t>
    </rPh>
    <rPh sb="54" eb="56">
      <t>ヨヤク</t>
    </rPh>
    <rPh sb="56" eb="57">
      <t>ヨウ</t>
    </rPh>
    <rPh sb="71" eb="73">
      <t>ゼンジツ</t>
    </rPh>
    <rPh sb="73" eb="75">
      <t>ヨヤク</t>
    </rPh>
    <rPh sb="75" eb="76">
      <t>ヨウ</t>
    </rPh>
    <rPh sb="76" eb="77">
      <t>ヨウ</t>
    </rPh>
    <phoneticPr fontId="1"/>
  </si>
  <si>
    <r>
      <t xml:space="preserve">ミンスクの台所
</t>
    </r>
    <r>
      <rPr>
        <sz val="11"/>
        <color indexed="10"/>
        <rFont val="ＭＳ Ｐゴシック"/>
        <family val="3"/>
        <charset val="128"/>
      </rPr>
      <t xml:space="preserve">情報変更(2016/01/01確認)
</t>
    </r>
    <r>
      <rPr>
        <sz val="11"/>
        <color indexed="10"/>
        <rFont val="ＭＳ Ｐゴシック"/>
        <family val="3"/>
        <charset val="128"/>
      </rPr>
      <t>URL追加（2017/01/01確認）
移転(2019/03/18)
情報変更(2022/01/01確認)
閉店(2022/05/15)(2022/01/01確認)</t>
    </r>
    <rPh sb="5" eb="7">
      <t>ダイドコロ</t>
    </rPh>
    <rPh sb="30" eb="32">
      <t>ツイカ</t>
    </rPh>
    <rPh sb="43" eb="45">
      <t>カクニン</t>
    </rPh>
    <rPh sb="47" eb="49">
      <t>イテン</t>
    </rPh>
    <rPh sb="81" eb="83">
      <t>ヘイテン</t>
    </rPh>
    <phoneticPr fontId="1"/>
  </si>
  <si>
    <r>
      <t xml:space="preserve">Café Haiti[カフェ・ハイチ]
</t>
    </r>
    <r>
      <rPr>
        <sz val="11"/>
        <color indexed="10"/>
        <rFont val="ＭＳ Ｐゴシック"/>
        <family val="3"/>
        <charset val="128"/>
      </rPr>
      <t>2016/07/02 移転(2017/01/01確認)
情報変更</t>
    </r>
    <r>
      <rPr>
        <sz val="11"/>
        <color indexed="10"/>
        <rFont val="ＭＳ Ｐゴシック"/>
        <family val="3"/>
        <charset val="128"/>
      </rPr>
      <t>(2018/01/01</t>
    </r>
    <r>
      <rPr>
        <sz val="11"/>
        <color indexed="10"/>
        <rFont val="ＭＳ Ｐゴシック"/>
        <family val="3"/>
        <charset val="128"/>
      </rPr>
      <t>確認</t>
    </r>
    <r>
      <rPr>
        <sz val="11"/>
        <color indexed="10"/>
        <rFont val="ＭＳ Ｐゴシック"/>
        <family val="3"/>
        <charset val="128"/>
      </rPr>
      <t>)
情報変更(2019/01/01)
情報変更(2022/01/01)
情報変更(2023/01/01)</t>
    </r>
    <rPh sb="31" eb="33">
      <t>イテン</t>
    </rPh>
    <phoneticPr fontId="1"/>
  </si>
  <si>
    <t>東京都中野区中野3-15-8
マンション増田103
03-6454-1512　金休
1000-LO1430 日月
1000-LO1630 火-木・土</t>
    <rPh sb="39" eb="40">
      <t>カネ</t>
    </rPh>
    <rPh sb="40" eb="41">
      <t>キュウ</t>
    </rPh>
    <rPh sb="54" eb="55">
      <t>ニチ</t>
    </rPh>
    <rPh sb="55" eb="56">
      <t>ゲツ</t>
    </rPh>
    <rPh sb="69" eb="70">
      <t>ヒ</t>
    </rPh>
    <rPh sb="71" eb="72">
      <t>モク</t>
    </rPh>
    <rPh sb="73" eb="74">
      <t>ド</t>
    </rPh>
    <phoneticPr fontId="1"/>
  </si>
  <si>
    <t>東京都港区新橋2-9-17 2F
050-5783-1423 日祝休
L:1130-LO1400
D:1730-LO2230</t>
    <rPh sb="33" eb="34">
      <t>キュウ</t>
    </rPh>
    <phoneticPr fontId="1"/>
  </si>
  <si>
    <r>
      <t xml:space="preserve">restaurant malta［レストラン マルタ］ 
</t>
    </r>
    <r>
      <rPr>
        <sz val="11"/>
        <color indexed="10"/>
        <rFont val="ＭＳ Ｐゴシック"/>
        <family val="3"/>
        <charset val="128"/>
      </rPr>
      <t xml:space="preserve">旧店名：Trattoria Malta[トラットリア マルタ]
移転＆店名変更＆URL追加(2016/08/08)
(2017/01/01確認)
URL変更(2019/01/0!1確認)
情報変更(2023/01/01確認)
</t>
    </r>
    <rPh sb="61" eb="63">
      <t>イテン</t>
    </rPh>
    <rPh sb="64" eb="66">
      <t>テンメイ</t>
    </rPh>
    <rPh sb="66" eb="68">
      <t>ヘンコウ</t>
    </rPh>
    <rPh sb="72" eb="74">
      <t>ツイカ</t>
    </rPh>
    <rPh sb="98" eb="100">
      <t>カクニン</t>
    </rPh>
    <rPh sb="105" eb="107">
      <t>ヘンコウ</t>
    </rPh>
    <rPh sb="119" eb="121">
      <t>カクニン</t>
    </rPh>
    <phoneticPr fontId="1"/>
  </si>
  <si>
    <t>東京都葛飾区亀有5-19-2 2F
03-5856-2454 月火休
1700-LO2200(水-日)</t>
    <rPh sb="31" eb="32">
      <t>ゲツ</t>
    </rPh>
    <rPh sb="32" eb="33">
      <t>ヒ</t>
    </rPh>
    <rPh sb="33" eb="34">
      <t>キュウ</t>
    </rPh>
    <rPh sb="47" eb="48">
      <t>スイ</t>
    </rPh>
    <rPh sb="49" eb="50">
      <t>ヒ</t>
    </rPh>
    <phoneticPr fontId="1"/>
  </si>
  <si>
    <t>東京都大田区蒲田5-7-6
03-6715-7629 無休
L:1130-1400 土日
D:1700-LO2100 月-土
D:1700-LO2000 日祝</t>
    <rPh sb="27" eb="28">
      <t>ム</t>
    </rPh>
    <rPh sb="28" eb="29">
      <t>キュウ</t>
    </rPh>
    <rPh sb="42" eb="43">
      <t>ド</t>
    </rPh>
    <rPh sb="43" eb="44">
      <t>ニチ</t>
    </rPh>
    <rPh sb="59" eb="60">
      <t>ツキ</t>
    </rPh>
    <rPh sb="61" eb="62">
      <t>ド</t>
    </rPh>
    <rPh sb="77" eb="78">
      <t>ニチ</t>
    </rPh>
    <rPh sb="78" eb="79">
      <t>シュク</t>
    </rPh>
    <phoneticPr fontId="1"/>
  </si>
  <si>
    <r>
      <t xml:space="preserve">SPYRO'S
[スピローズ]
</t>
    </r>
    <r>
      <rPr>
        <sz val="11"/>
        <color indexed="10"/>
        <rFont val="ＭＳ Ｐゴシック"/>
        <family val="3"/>
        <charset val="128"/>
      </rPr>
      <t>情報変更(2019/01/01確認)
情報変更(2020/04/09確認)
情報変更(2022/01/01確認)
情報変更(2023/01/01確認)</t>
    </r>
    <r>
      <rPr>
        <sz val="11"/>
        <rFont val="ＭＳ Ｐゴシック"/>
        <family val="3"/>
        <charset val="128"/>
        <scheme val="minor"/>
      </rPr>
      <t xml:space="preserve">
</t>
    </r>
    <rPh sb="50" eb="52">
      <t>カクニン</t>
    </rPh>
    <phoneticPr fontId="1"/>
  </si>
  <si>
    <t>https://le-bretagne.com/creperie/kagurazaka/</t>
    <phoneticPr fontId="1"/>
  </si>
  <si>
    <r>
      <t xml:space="preserve">CAFE CREPERIE LE BRETAGNE
[カフェ クレープリー ル ブルターニュ]
</t>
    </r>
    <r>
      <rPr>
        <sz val="11"/>
        <color indexed="10"/>
        <rFont val="ＭＳ Ｐゴシック"/>
        <family val="3"/>
        <charset val="128"/>
      </rPr>
      <t>情報変更(2022/01/01確認)</t>
    </r>
    <r>
      <rPr>
        <sz val="11"/>
        <rFont val="ＭＳ Ｐゴシック"/>
        <family val="3"/>
        <charset val="128"/>
        <scheme val="minor"/>
      </rPr>
      <t xml:space="preserve">
</t>
    </r>
    <r>
      <rPr>
        <sz val="11"/>
        <color indexed="10"/>
        <rFont val="ＭＳ Ｐゴシック"/>
        <family val="3"/>
        <charset val="128"/>
      </rPr>
      <t xml:space="preserve">店名・店舗・情報など変更(2023/01/01確認)
</t>
    </r>
    <r>
      <rPr>
        <sz val="11"/>
        <rFont val="ＭＳ Ｐゴシック"/>
        <family val="3"/>
        <charset val="128"/>
        <scheme val="minor"/>
      </rPr>
      <t xml:space="preserve">
</t>
    </r>
    <r>
      <rPr>
        <strike/>
        <sz val="11"/>
        <rFont val="ＭＳ Ｐゴシック"/>
        <family val="3"/>
        <charset val="128"/>
      </rPr>
      <t xml:space="preserve">Le BRETAGNE Bar a Cidre-Restaurant
[ル・ブルターニュ・バー・ア・シードル・レストラン]
</t>
    </r>
    <rPh sb="48" eb="50">
      <t>ジョウホウ</t>
    </rPh>
    <rPh sb="50" eb="52">
      <t>ヘンコウ</t>
    </rPh>
    <rPh sb="63" eb="65">
      <t>カクニン</t>
    </rPh>
    <rPh sb="67" eb="69">
      <t>テンメイ</t>
    </rPh>
    <rPh sb="70" eb="72">
      <t>テンポ</t>
    </rPh>
    <rPh sb="73" eb="75">
      <t>ジョウホウ</t>
    </rPh>
    <rPh sb="77" eb="79">
      <t>ヘンコウ</t>
    </rPh>
    <phoneticPr fontId="1"/>
  </si>
  <si>
    <t xml:space="preserve">東京都新宿区神楽坂4-2
コンフォート神楽坂 1F
03-3235-3001 無休
1130-LO2200(月-金)
1000-LO2200(土日祝)
</t>
    <rPh sb="39" eb="40">
      <t>ム</t>
    </rPh>
    <rPh sb="40" eb="41">
      <t>キュウ</t>
    </rPh>
    <rPh sb="54" eb="55">
      <t>ゲツ</t>
    </rPh>
    <rPh sb="56" eb="57">
      <t>キン</t>
    </rPh>
    <rPh sb="71" eb="73">
      <t>ドニチ</t>
    </rPh>
    <rPh sb="73" eb="74">
      <t>シュク</t>
    </rPh>
    <phoneticPr fontId="1"/>
  </si>
  <si>
    <t>東京都世田谷区宮坂2-18-3
キャッスル経堂B1F
03-5450-1535 月火休
1800-LO2200 水-金
1500-LO2200 土日祝</t>
    <rPh sb="0" eb="3">
      <t>トウキョウト</t>
    </rPh>
    <rPh sb="3" eb="7">
      <t>セタガヤク</t>
    </rPh>
    <rPh sb="7" eb="9">
      <t>ミヤサカ</t>
    </rPh>
    <rPh sb="21" eb="23">
      <t>キョウドウ</t>
    </rPh>
    <rPh sb="40" eb="41">
      <t>ゲツ</t>
    </rPh>
    <rPh sb="41" eb="42">
      <t>ヒ</t>
    </rPh>
    <rPh sb="42" eb="43">
      <t>キュウ</t>
    </rPh>
    <rPh sb="56" eb="57">
      <t>スイ</t>
    </rPh>
    <rPh sb="58" eb="59">
      <t>キン</t>
    </rPh>
    <rPh sb="72" eb="74">
      <t>ドニチ</t>
    </rPh>
    <rPh sb="74" eb="75">
      <t>シュク</t>
    </rPh>
    <phoneticPr fontId="1"/>
  </si>
  <si>
    <r>
      <t xml:space="preserve">IngoBingo
[インゴビンゴ]
</t>
    </r>
    <r>
      <rPr>
        <sz val="11"/>
        <color indexed="10"/>
        <rFont val="ＭＳ Ｐゴシック"/>
        <family val="3"/>
        <charset val="128"/>
      </rPr>
      <t>情報変更(2022/01/01確認)
情報変更(2023/01/01確認)</t>
    </r>
    <phoneticPr fontId="1"/>
  </si>
  <si>
    <t>東京都豊島区東池袋1-8-1 WACCA 5F
03-5944-9829 無休
L:1100-LI1415 月-金
D:1730-LI2130 月-金
D:1700-LI2130)土日祝</t>
    <rPh sb="37" eb="38">
      <t>ム</t>
    </rPh>
    <rPh sb="38" eb="39">
      <t>キュウ</t>
    </rPh>
    <rPh sb="90" eb="92">
      <t>ドニチ</t>
    </rPh>
    <rPh sb="92" eb="93">
      <t>シュク</t>
    </rPh>
    <phoneticPr fontId="1"/>
  </si>
  <si>
    <r>
      <t xml:space="preserve">TUCANO'S Churrascaria Brasileira 池袋
[トゥッカーノ]
</t>
    </r>
    <r>
      <rPr>
        <sz val="11"/>
        <color indexed="10"/>
        <rFont val="ＭＳ Ｐゴシック"/>
        <family val="3"/>
        <charset val="128"/>
      </rPr>
      <t>情報変更(2022/01/01確認)
情報変更(2023/01/01確認)</t>
    </r>
    <phoneticPr fontId="1"/>
  </si>
  <si>
    <t>https://singaporeseafood.jp/</t>
    <phoneticPr fontId="1"/>
  </si>
  <si>
    <t xml:space="preserve">東京都千代田区六番町11－7
アークスアトリウムB1F
03-5276-2432 無休
L:1130-LO1400
D:1800-LO2100
</t>
    <phoneticPr fontId="1"/>
  </si>
  <si>
    <t>https://manuel.jp/manuelyotsuya/</t>
    <phoneticPr fontId="1"/>
  </si>
  <si>
    <r>
      <t xml:space="preserve">MANUEL CASA DE FADO
[カーザ・デ・ファド]
ポルトガル料理専門店 マヌエル 四谷店
</t>
    </r>
    <r>
      <rPr>
        <sz val="11"/>
        <color indexed="10"/>
        <rFont val="ＭＳ Ｐゴシック"/>
        <family val="3"/>
        <charset val="128"/>
      </rPr>
      <t>情報変更(2022/01/01確認)
情報変更&amp;URL変更(2023/01/01確認)</t>
    </r>
    <rPh sb="79" eb="81">
      <t>ヘンコウ</t>
    </rPh>
    <phoneticPr fontId="1"/>
  </si>
  <si>
    <t>https://www.facebook.com/yumitake1015/</t>
    <phoneticPr fontId="1"/>
  </si>
  <si>
    <t>東京都杉並区西荻南2-22-11 2F
050-5286-8457 月休
L:1200-LO1500 土日祝
D:1800-LO2200 月-金
D:1800-LO2200 土日祝</t>
    <rPh sb="34" eb="35">
      <t>ゲツ</t>
    </rPh>
    <rPh sb="35" eb="36">
      <t>キュウ</t>
    </rPh>
    <rPh sb="69" eb="70">
      <t>ゲツ</t>
    </rPh>
    <rPh sb="71" eb="72">
      <t>キン</t>
    </rPh>
    <phoneticPr fontId="1"/>
  </si>
  <si>
    <t>住所／情報(2023/1/1全確認)</t>
    <rPh sb="0" eb="2">
      <t>ジュウショ</t>
    </rPh>
    <rPh sb="3" eb="5">
      <t>ジョウホウ</t>
    </rPh>
    <phoneticPr fontId="1"/>
  </si>
  <si>
    <t>東京都渋谷区猿楽町17-16
代官山フォーラムB1F
03-5458-6324　月休(祝日時翌日) 
L:1200-1530(LO1330)
D:1800-2300(LO2000)</t>
    <rPh sb="0" eb="2">
      <t>トウキョウ</t>
    </rPh>
    <rPh sb="2" eb="3">
      <t>ト</t>
    </rPh>
    <rPh sb="3" eb="6">
      <t>シブヤク</t>
    </rPh>
    <rPh sb="6" eb="9">
      <t>サルガクチョウ</t>
    </rPh>
    <rPh sb="15" eb="18">
      <t>ダイカンヤマ</t>
    </rPh>
    <rPh sb="40" eb="41">
      <t>ゲツ</t>
    </rPh>
    <rPh sb="41" eb="42">
      <t>キュウ</t>
    </rPh>
    <rPh sb="43" eb="45">
      <t>シュクジツ</t>
    </rPh>
    <rPh sb="45" eb="46">
      <t>ジ</t>
    </rPh>
    <rPh sb="46" eb="48">
      <t>ヨクジツ</t>
    </rPh>
    <phoneticPr fontId="1"/>
  </si>
  <si>
    <r>
      <t xml:space="preserve">Maison PAUL BOCUSE
[メゾン ポール・ボキューズ]
</t>
    </r>
    <r>
      <rPr>
        <sz val="11"/>
        <color indexed="10"/>
        <rFont val="ＭＳ Ｐゴシック"/>
        <family val="3"/>
        <charset val="128"/>
      </rPr>
      <t>情報変更（2022/01/01確認）
情報変更（2023/01/01確認）</t>
    </r>
    <phoneticPr fontId="1"/>
  </si>
  <si>
    <t>東京都渋谷区猿楽町17-10
代官山アートビレッジ1F
03-5456-7033　無休
1100-2200 日-木
1100-2300 金土祝前　</t>
    <rPh sb="0" eb="2">
      <t>トウキョウ</t>
    </rPh>
    <rPh sb="2" eb="3">
      <t>ト</t>
    </rPh>
    <rPh sb="3" eb="6">
      <t>シブヤク</t>
    </rPh>
    <rPh sb="6" eb="9">
      <t>サルガクチョウ</t>
    </rPh>
    <rPh sb="15" eb="18">
      <t>ダイカンヤマ</t>
    </rPh>
    <rPh sb="41" eb="43">
      <t>ムキュウ</t>
    </rPh>
    <rPh sb="54" eb="55">
      <t>ニチ</t>
    </rPh>
    <rPh sb="56" eb="57">
      <t>モク</t>
    </rPh>
    <phoneticPr fontId="1"/>
  </si>
  <si>
    <r>
      <t xml:space="preserve">ALOHA TABLE Daikanyama Forest
[アロハテーブル]
</t>
    </r>
    <r>
      <rPr>
        <sz val="11"/>
        <color indexed="10"/>
        <rFont val="ＭＳ Ｐゴシック"/>
        <family val="3"/>
        <charset val="128"/>
      </rPr>
      <t>URL変更(2014/04/13確認)
情報変更（2022/01/01確認）
情報変更（2023/01/01確認）</t>
    </r>
    <r>
      <rPr>
        <sz val="11"/>
        <rFont val="ＭＳ Ｐゴシック"/>
        <family val="3"/>
        <charset val="128"/>
        <scheme val="minor"/>
      </rPr>
      <t xml:space="preserve">
</t>
    </r>
    <rPh sb="43" eb="45">
      <t>ヘンコウ</t>
    </rPh>
    <rPh sb="56" eb="58">
      <t>カクニン</t>
    </rPh>
    <phoneticPr fontId="1"/>
  </si>
  <si>
    <t>ガンビア</t>
    <phoneticPr fontId="1"/>
  </si>
  <si>
    <t>https://www.facebook.com/profile.php?id=100064739783371&amp;ref=page_internal</t>
    <phoneticPr fontId="1"/>
  </si>
  <si>
    <t>愛知県名古屋市西区中小田井5-16
080-9111-7280　月休(予約があればオープン)
050-5590-0933　この番号は無効？
L:1130-LO1430 火-金
D:1700-LO2130 火-金
1130-LO2300 土日</t>
    <rPh sb="32" eb="33">
      <t>ゲツ</t>
    </rPh>
    <rPh sb="33" eb="34">
      <t>キュウ</t>
    </rPh>
    <rPh sb="35" eb="37">
      <t>ヨヤク</t>
    </rPh>
    <rPh sb="63" eb="65">
      <t>バンゴウ</t>
    </rPh>
    <rPh sb="66" eb="68">
      <t>ムコウ</t>
    </rPh>
    <rPh sb="84" eb="85">
      <t>ヒ</t>
    </rPh>
    <rPh sb="86" eb="87">
      <t>キン</t>
    </rPh>
    <phoneticPr fontId="1"/>
  </si>
  <si>
    <t>African Restaurant Jollof Kitchen
[ジョロフキッチン]</t>
    <phoneticPr fontId="1"/>
  </si>
  <si>
    <t>https://etruschi.jp/</t>
    <phoneticPr fontId="1"/>
  </si>
  <si>
    <t xml:space="preserve">東京都港区新橋1-2-6
第一ホテル東京 2階
03-6273-3308　無休
L:1100-LO1430
D:1730-LO2000
</t>
    <rPh sb="37" eb="39">
      <t>ムキュウ</t>
    </rPh>
    <phoneticPr fontId="1"/>
  </si>
  <si>
    <r>
      <t xml:space="preserve">家全七福 SEVENTH SON
[カゼンシチフク セブンス サン]
</t>
    </r>
    <r>
      <rPr>
        <strike/>
        <sz val="11"/>
        <rFont val="ＭＳ Ｐゴシック"/>
        <family val="3"/>
        <charset val="128"/>
      </rPr>
      <t>福臨門</t>
    </r>
    <r>
      <rPr>
        <strike/>
        <sz val="11"/>
        <rFont val="ＭＳ Ｐゴシック"/>
        <family val="3"/>
        <charset val="128"/>
      </rPr>
      <t xml:space="preserve"> </t>
    </r>
    <r>
      <rPr>
        <strike/>
        <sz val="11"/>
        <rFont val="ＭＳ Ｐゴシック"/>
        <family val="3"/>
        <charset val="128"/>
      </rPr>
      <t>家全七福</t>
    </r>
    <r>
      <rPr>
        <strike/>
        <sz val="11"/>
        <rFont val="ＭＳ Ｐゴシック"/>
        <family val="3"/>
        <charset val="128"/>
      </rPr>
      <t xml:space="preserve"> by SEVENTH SON
[</t>
    </r>
    <r>
      <rPr>
        <strike/>
        <sz val="11"/>
        <rFont val="ＭＳ Ｐゴシック"/>
        <family val="3"/>
        <charset val="128"/>
      </rPr>
      <t>フクリンモンカゼンシチフク</t>
    </r>
    <r>
      <rPr>
        <strike/>
        <sz val="11"/>
        <rFont val="ＭＳ Ｐゴシック"/>
        <family val="3"/>
        <charset val="128"/>
      </rPr>
      <t xml:space="preserve"> ]
福</t>
    </r>
    <r>
      <rPr>
        <strike/>
        <sz val="11"/>
        <rFont val="ＭＳ Ｐゴシック"/>
        <family val="3"/>
        <charset val="128"/>
      </rPr>
      <t xml:space="preserve">臨門魚翅海鮮酒家
［フクリンモンギョシカイセンシュカ］
</t>
    </r>
    <r>
      <rPr>
        <sz val="11"/>
        <color indexed="10"/>
        <rFont val="ＭＳ Ｐゴシック"/>
        <family val="3"/>
        <charset val="128"/>
      </rPr>
      <t xml:space="preserve">URL変更
店舗移転
情報変更(2011/01/01確認)
情報変更(2012/02/01確認)
店名変更＆URL変更(2014/12/31確認)
店名変更(2016/01/01確認)
店舗移転(2017/01/01確認)
情報変更(2018/01/01確認)
店舗移転(2022/12/01)&amp;情報変更(2023/01/01確認)
</t>
    </r>
    <r>
      <rPr>
        <sz val="11"/>
        <color indexed="10"/>
        <rFont val="ＭＳ Ｐゴシック"/>
        <family val="3"/>
        <charset val="128"/>
      </rPr>
      <t xml:space="preserve">情報変更(2024/01/01確認)
</t>
    </r>
    <rPh sb="113" eb="115">
      <t>イテン</t>
    </rPh>
    <rPh sb="131" eb="133">
      <t>カクニン</t>
    </rPh>
    <rPh sb="154" eb="156">
      <t>テンメイ</t>
    </rPh>
    <rPh sb="156" eb="158">
      <t>ヘンコウ</t>
    </rPh>
    <rPh sb="213" eb="215">
      <t>カクニン</t>
    </rPh>
    <rPh sb="217" eb="219">
      <t>ジョウホウ</t>
    </rPh>
    <rPh sb="219" eb="221">
      <t>ヘンコウ</t>
    </rPh>
    <rPh sb="253" eb="255">
      <t>ジョウホウ</t>
    </rPh>
    <rPh sb="255" eb="257">
      <t>ヘンコウ</t>
    </rPh>
    <phoneticPr fontId="1"/>
  </si>
  <si>
    <t>東京都豊島区西池袋3-22-6
03-5391-7638　不定休
L:1100-LO1445(月-金)
D:1700-LO2145(月-金・日)
1100-LO2145(土)</t>
    <rPh sb="29" eb="31">
      <t>フテイ</t>
    </rPh>
    <rPh sb="47" eb="48">
      <t>ゲツ</t>
    </rPh>
    <rPh sb="49" eb="50">
      <t>キン</t>
    </rPh>
    <rPh sb="70" eb="71">
      <t>ニチ</t>
    </rPh>
    <rPh sb="85" eb="86">
      <t>ド</t>
    </rPh>
    <phoneticPr fontId="1"/>
  </si>
  <si>
    <r>
      <t xml:space="preserve">Ｍａｌａｙｃｈａｎ[マレーチャン]
</t>
    </r>
    <r>
      <rPr>
        <sz val="11"/>
        <color indexed="10"/>
        <rFont val="ＭＳ Ｐゴシック"/>
        <family val="3"/>
        <charset val="128"/>
      </rPr>
      <t>URL変更＆情報変更(2012/02/01確認)</t>
    </r>
    <r>
      <rPr>
        <sz val="11"/>
        <rFont val="ＭＳ Ｐゴシック"/>
        <family val="3"/>
        <charset val="128"/>
        <scheme val="minor"/>
      </rPr>
      <t xml:space="preserve">
</t>
    </r>
    <r>
      <rPr>
        <sz val="11"/>
        <color indexed="10"/>
        <rFont val="ＭＳ Ｐゴシック"/>
        <family val="3"/>
        <charset val="128"/>
      </rPr>
      <t>情報変更(2017/01/01確認)
情報変更(2018/01/01確認)
情報変更</t>
    </r>
    <r>
      <rPr>
        <sz val="11"/>
        <color indexed="10"/>
        <rFont val="ＭＳ Ｐゴシック"/>
        <family val="3"/>
        <charset val="128"/>
      </rPr>
      <t>(2020/04/09</t>
    </r>
    <r>
      <rPr>
        <sz val="11"/>
        <color indexed="10"/>
        <rFont val="ＭＳ Ｐゴシック"/>
        <family val="3"/>
        <charset val="128"/>
      </rPr>
      <t>確認</t>
    </r>
    <r>
      <rPr>
        <sz val="11"/>
        <color indexed="10"/>
        <rFont val="ＭＳ Ｐゴシック"/>
        <family val="3"/>
        <charset val="128"/>
      </rPr>
      <t xml:space="preserve">)
情報変更(2022/01/01確認)
情報変更(2024/01/01確認)
</t>
    </r>
    <rPh sb="24" eb="26">
      <t>ジョウホウ</t>
    </rPh>
    <rPh sb="26" eb="28">
      <t>ヘンコウ</t>
    </rPh>
    <phoneticPr fontId="1"/>
  </si>
  <si>
    <t>東京都中央区銀座5-7-10
イグジットメルサ 7F
03-6274-6670
無休(ビルに準じる)
L:1100-LO1500(月-金)
D:1700-LO2100(月-金)
1100-LO2100(土日祝)</t>
    <rPh sb="46" eb="47">
      <t>ジュン</t>
    </rPh>
    <rPh sb="65" eb="66">
      <t>ゲツ</t>
    </rPh>
    <rPh sb="67" eb="68">
      <t>キン</t>
    </rPh>
    <rPh sb="101" eb="103">
      <t>ドニチ</t>
    </rPh>
    <rPh sb="103" eb="104">
      <t>シュク</t>
    </rPh>
    <phoneticPr fontId="1"/>
  </si>
  <si>
    <r>
      <t xml:space="preserve">ROGOVSKI[ロゴスキー]
</t>
    </r>
    <r>
      <rPr>
        <sz val="11"/>
        <color indexed="10"/>
        <rFont val="ＭＳ Ｐゴシック"/>
        <family val="3"/>
        <charset val="128"/>
      </rPr>
      <t>店舗移転
店舗移転(</t>
    </r>
    <r>
      <rPr>
        <sz val="11"/>
        <color indexed="10"/>
        <rFont val="ＭＳ Ｐゴシック"/>
        <family val="3"/>
        <charset val="128"/>
      </rPr>
      <t>2015/09/18移転</t>
    </r>
    <r>
      <rPr>
        <sz val="11"/>
        <color indexed="10"/>
        <rFont val="ＭＳ Ｐゴシック"/>
        <family val="3"/>
        <charset val="128"/>
      </rPr>
      <t>)
情報変更（</t>
    </r>
    <r>
      <rPr>
        <sz val="11"/>
        <color indexed="10"/>
        <rFont val="ＭＳ Ｐゴシック"/>
        <family val="3"/>
        <charset val="128"/>
      </rPr>
      <t>2018/01/01</t>
    </r>
    <r>
      <rPr>
        <sz val="11"/>
        <color indexed="10"/>
        <rFont val="ＭＳ Ｐゴシック"/>
        <family val="3"/>
        <charset val="128"/>
      </rPr>
      <t xml:space="preserve">確認）
</t>
    </r>
    <r>
      <rPr>
        <sz val="11"/>
        <color indexed="10"/>
        <rFont val="ＭＳ Ｐゴシック"/>
        <family val="3"/>
        <charset val="128"/>
      </rPr>
      <t>情報変更（2019/01/01確認）
情報変更（2020/04/09確認）
情報変更(2022/01/01確認)
情報変更(2023/01/01確認)
情報変更(2024/01/01確認)</t>
    </r>
    <r>
      <rPr>
        <sz val="11"/>
        <rFont val="ＭＳ Ｐゴシック"/>
        <family val="3"/>
        <charset val="128"/>
        <scheme val="minor"/>
      </rPr>
      <t xml:space="preserve">
</t>
    </r>
    <rPh sb="36" eb="38">
      <t>イテン</t>
    </rPh>
    <phoneticPr fontId="1"/>
  </si>
  <si>
    <t>https://alltgott2002.com/</t>
    <phoneticPr fontId="1"/>
  </si>
  <si>
    <t>東京都渋谷区上原1-22-5
03-3466-9590
不定期営業</t>
    <rPh sb="0" eb="3">
      <t>トウキョウト</t>
    </rPh>
    <rPh sb="3" eb="6">
      <t>シブヤク</t>
    </rPh>
    <rPh sb="6" eb="8">
      <t>ウエハラ</t>
    </rPh>
    <rPh sb="28" eb="31">
      <t>フテイキ</t>
    </rPh>
    <rPh sb="31" eb="33">
      <t>エイギョウ</t>
    </rPh>
    <phoneticPr fontId="1"/>
  </si>
  <si>
    <r>
      <t xml:space="preserve">Gatemo Tabum［ガテモタブン］
</t>
    </r>
    <r>
      <rPr>
        <sz val="11"/>
        <color indexed="10"/>
        <rFont val="ＭＳ Ｐゴシック"/>
        <family val="3"/>
        <charset val="128"/>
      </rPr>
      <t>情報変更（2011/01/01確認）
情報変更（2019/01/01確認）
情報変更（2022/01/01確認）</t>
    </r>
    <r>
      <rPr>
        <sz val="11"/>
        <rFont val="ＭＳ Ｐゴシック"/>
        <family val="3"/>
        <charset val="128"/>
        <scheme val="minor"/>
      </rPr>
      <t xml:space="preserve">※大改装休業中
</t>
    </r>
    <r>
      <rPr>
        <sz val="11"/>
        <color indexed="10"/>
        <rFont val="ＭＳ Ｐゴシック"/>
        <family val="3"/>
        <charset val="128"/>
      </rPr>
      <t>情報変更（2023/01/01確認）
情報変更（2024/01/01確認）</t>
    </r>
    <rPh sb="78" eb="81">
      <t>ダイカイソウ</t>
    </rPh>
    <rPh sb="81" eb="84">
      <t>キュウギョウチュウ</t>
    </rPh>
    <phoneticPr fontId="1"/>
  </si>
  <si>
    <t xml:space="preserve">東京都豊島区上池袋2-15-15
ザ・ペネンシュラ田中2階 
070-6970-2946 月休
1800-2200
</t>
    <rPh sb="45" eb="46">
      <t>ツキ</t>
    </rPh>
    <phoneticPr fontId="1"/>
  </si>
  <si>
    <r>
      <t xml:space="preserve">月の砂漠
</t>
    </r>
    <r>
      <rPr>
        <sz val="11"/>
        <color indexed="10"/>
        <rFont val="ＭＳ Ｐゴシック"/>
        <family val="3"/>
        <charset val="128"/>
      </rPr>
      <t>情報変更(2012/02/01確認)
情報変更</t>
    </r>
    <r>
      <rPr>
        <sz val="11"/>
        <color indexed="10"/>
        <rFont val="ＭＳ Ｐゴシック"/>
        <family val="3"/>
        <charset val="128"/>
      </rPr>
      <t>(2017/01/01</t>
    </r>
    <r>
      <rPr>
        <sz val="11"/>
        <color indexed="10"/>
        <rFont val="ＭＳ Ｐゴシック"/>
        <family val="3"/>
        <charset val="128"/>
      </rPr>
      <t>確認</t>
    </r>
    <r>
      <rPr>
        <sz val="11"/>
        <color indexed="10"/>
        <rFont val="ＭＳ Ｐゴシック"/>
        <family val="3"/>
        <charset val="128"/>
      </rPr>
      <t>)
店舗移転＆情報変更(2018/01/01確認)
URL変更＆情報変更(2020/04/09確認)
情報変更(2022/01/01確認)
情報変更(2024/01/01確認)</t>
    </r>
    <rPh sb="0" eb="1">
      <t>ツキ</t>
    </rPh>
    <rPh sb="2" eb="4">
      <t>サバク</t>
    </rPh>
    <rPh sb="5" eb="7">
      <t>ジョウホウ</t>
    </rPh>
    <rPh sb="7" eb="9">
      <t>ヘンコウ</t>
    </rPh>
    <rPh sb="20" eb="22">
      <t>カクニン</t>
    </rPh>
    <rPh sb="43" eb="45">
      <t>テンポ</t>
    </rPh>
    <rPh sb="45" eb="47">
      <t>イテン</t>
    </rPh>
    <rPh sb="48" eb="50">
      <t>ジョウホウ</t>
    </rPh>
    <rPh sb="50" eb="52">
      <t>ヘンコウ</t>
    </rPh>
    <rPh sb="63" eb="65">
      <t>カクニン</t>
    </rPh>
    <rPh sb="70" eb="72">
      <t>ヘンコウ</t>
    </rPh>
    <phoneticPr fontId="1"/>
  </si>
  <si>
    <t>https://www.facebook.com/africayashizake/</t>
    <phoneticPr fontId="1"/>
  </si>
  <si>
    <t xml:space="preserve">東京都武蔵野市吉祥寺南町2-13-4
オフィスワンB103
0422-49-7302　月木金休
1700-LO2100
</t>
    <rPh sb="44" eb="45">
      <t>モク</t>
    </rPh>
    <rPh sb="45" eb="46">
      <t>キン</t>
    </rPh>
    <rPh sb="46" eb="47">
      <t>ヤス</t>
    </rPh>
    <phoneticPr fontId="1"/>
  </si>
  <si>
    <r>
      <t xml:space="preserve">アフリカ大陸
</t>
    </r>
    <r>
      <rPr>
        <sz val="11"/>
        <color indexed="10"/>
        <rFont val="ＭＳ Ｐゴシック"/>
        <family val="3"/>
        <charset val="128"/>
      </rPr>
      <t>URL変更＆情報変更(2016/01/01確認)
情報変更</t>
    </r>
    <r>
      <rPr>
        <sz val="11"/>
        <color indexed="10"/>
        <rFont val="ＭＳ Ｐゴシック"/>
        <family val="3"/>
        <charset val="128"/>
      </rPr>
      <t>(2017/01/01</t>
    </r>
    <r>
      <rPr>
        <sz val="11"/>
        <color indexed="10"/>
        <rFont val="ＭＳ Ｐゴシック"/>
        <family val="3"/>
        <charset val="128"/>
      </rPr>
      <t>確認</t>
    </r>
    <r>
      <rPr>
        <sz val="11"/>
        <color indexed="10"/>
        <rFont val="ＭＳ Ｐゴシック"/>
        <family val="3"/>
        <charset val="128"/>
      </rPr>
      <t>)
情報変更(2018/01/01確認)
情報変更(2019/01/01確認)
情報変更(2024/01/01確認)＆URL変更(2024/01/01確認)</t>
    </r>
    <rPh sb="4" eb="6">
      <t>タイリク</t>
    </rPh>
    <rPh sb="10" eb="12">
      <t>ヘンコウ</t>
    </rPh>
    <rPh sb="13" eb="15">
      <t>ジョウホウ</t>
    </rPh>
    <rPh sb="15" eb="17">
      <t>ヘンコウ</t>
    </rPh>
    <phoneticPr fontId="1"/>
  </si>
  <si>
    <t xml:space="preserve">東京都杉並区永福町3-49-9
03-3325-2823　無休
L:1100-1500
D:1700-LO2200
</t>
    <phoneticPr fontId="1"/>
  </si>
  <si>
    <r>
      <t xml:space="preserve">ネパール伝統家庭料理
NEPALI　CHULO[ネパーリ チューロ]
</t>
    </r>
    <r>
      <rPr>
        <sz val="11"/>
        <color indexed="10"/>
        <rFont val="ＭＳ Ｐゴシック"/>
        <family val="3"/>
        <charset val="128"/>
      </rPr>
      <t>UR</t>
    </r>
    <r>
      <rPr>
        <sz val="11"/>
        <color indexed="10"/>
        <rFont val="ＭＳ Ｐゴシック"/>
        <family val="3"/>
        <charset val="128"/>
      </rPr>
      <t xml:space="preserve">L消失＆情報変更（2012/02/01確認）
</t>
    </r>
    <r>
      <rPr>
        <sz val="11"/>
        <color indexed="10"/>
        <rFont val="ＭＳ Ｐゴシック"/>
        <family val="3"/>
        <charset val="128"/>
      </rPr>
      <t>URL追加（2019/01/01確認）
情報変更（2024/01/01確認）</t>
    </r>
    <rPh sb="41" eb="43">
      <t>ジョウホウ</t>
    </rPh>
    <rPh sb="43" eb="45">
      <t>ヘンコウ</t>
    </rPh>
    <rPh sb="63" eb="65">
      <t>ツイカ</t>
    </rPh>
    <rPh sb="80" eb="82">
      <t>ジョウホウ</t>
    </rPh>
    <rPh sb="82" eb="84">
      <t>ヘンコウ</t>
    </rPh>
    <phoneticPr fontId="1"/>
  </si>
  <si>
    <r>
      <t xml:space="preserve">HANNIBAL[ハンニバル]
</t>
    </r>
    <r>
      <rPr>
        <sz val="11"/>
        <color indexed="10"/>
        <rFont val="ＭＳ Ｐゴシック"/>
        <family val="3"/>
        <charset val="128"/>
      </rPr>
      <t>移転･URL変更(2012/09/01)
情報変更</t>
    </r>
    <r>
      <rPr>
        <sz val="11"/>
        <color indexed="10"/>
        <rFont val="ＭＳ Ｐゴシック"/>
        <family val="3"/>
        <charset val="128"/>
      </rPr>
      <t>(2014/12/31確認)
長期休業(2020/08/29)
URL消失(2024/01/01確認)</t>
    </r>
    <rPh sb="16" eb="18">
      <t>イテン</t>
    </rPh>
    <rPh sb="22" eb="24">
      <t>ヘンコウ</t>
    </rPh>
    <rPh sb="37" eb="39">
      <t>ジョウホウ</t>
    </rPh>
    <rPh sb="39" eb="41">
      <t>ヘンコウ</t>
    </rPh>
    <rPh sb="52" eb="54">
      <t>カクニン</t>
    </rPh>
    <rPh sb="56" eb="58">
      <t>チョウキ</t>
    </rPh>
    <rPh sb="58" eb="60">
      <t>キュウギョウ</t>
    </rPh>
    <rPh sb="76" eb="78">
      <t>ショウシツ</t>
    </rPh>
    <rPh sb="89" eb="91">
      <t>カクニン</t>
    </rPh>
    <phoneticPr fontId="1"/>
  </si>
  <si>
    <t>東京都中央区京橋2-6-14
日立第6ビル1F
03-5250-2055　月休
L:1130-LO1330
D:1730-LO2030</t>
    <rPh sb="37" eb="38">
      <t>ゲツ</t>
    </rPh>
    <rPh sb="38" eb="39">
      <t>キュウ</t>
    </rPh>
    <phoneticPr fontId="1"/>
  </si>
  <si>
    <r>
      <t xml:space="preserve">Dobro[ドブロ]
</t>
    </r>
    <r>
      <rPr>
        <sz val="11"/>
        <color indexed="10"/>
        <rFont val="ＭＳ Ｐゴシック"/>
        <family val="3"/>
        <charset val="128"/>
      </rPr>
      <t>URL変更(2014/04/11確認)
情報変更</t>
    </r>
    <r>
      <rPr>
        <sz val="11"/>
        <color indexed="10"/>
        <rFont val="ＭＳ Ｐゴシック"/>
        <family val="3"/>
        <charset val="128"/>
      </rPr>
      <t>(2014/12/31確認)
情報変更(2017/01/01確認)
情報変更(2018/01/01確認)
情報変更(2019/01/01確認)
情報変更(2022/01/01確認)
情報変更(2023/01/01確認)
情報変更(2024/01/01確認)</t>
    </r>
    <r>
      <rPr>
        <sz val="11"/>
        <rFont val="ＭＳ Ｐゴシック"/>
        <family val="3"/>
        <charset val="128"/>
        <scheme val="minor"/>
      </rPr>
      <t xml:space="preserve">
</t>
    </r>
    <rPh sb="27" eb="29">
      <t>カクニン</t>
    </rPh>
    <rPh sb="31" eb="33">
      <t>ジョウホウ</t>
    </rPh>
    <rPh sb="33" eb="35">
      <t>ヘンコウ</t>
    </rPh>
    <phoneticPr fontId="1"/>
  </si>
  <si>
    <t xml:space="preserve">東京都豊島区池袋2丁目58-8
TOビル2F
03-3981-8293　月休
1700-LO2130
</t>
    <rPh sb="36" eb="37">
      <t>ゲツ</t>
    </rPh>
    <rPh sb="37" eb="38">
      <t>キュウ</t>
    </rPh>
    <phoneticPr fontId="1"/>
  </si>
  <si>
    <r>
      <t xml:space="preserve">Arabian Restaurant PALMYRA
[アラビアレストラン　パルミラ]
</t>
    </r>
    <r>
      <rPr>
        <sz val="11"/>
        <color indexed="10"/>
        <rFont val="ＭＳ Ｐゴシック"/>
        <family val="3"/>
        <charset val="128"/>
      </rPr>
      <t xml:space="preserve">URL変更＆情報変更(2018/01/01確認)
情報変更(2022/01/01確認)
情報変更(2024/01/01確認)
</t>
    </r>
    <rPh sb="47" eb="49">
      <t>ヘンコウ</t>
    </rPh>
    <phoneticPr fontId="1"/>
  </si>
  <si>
    <t>東京都千代田区神田駿河台2-1
十字屋ビルB1
03-3291-2321 不定休
L:1130-1400 休止中
C:1330-1900
D:1800-2200
cf.STAGE 1900／2030</t>
    <rPh sb="37" eb="40">
      <t>フテイキュウ</t>
    </rPh>
    <rPh sb="53" eb="56">
      <t>キュウシチュウ</t>
    </rPh>
    <phoneticPr fontId="1"/>
  </si>
  <si>
    <r>
      <t xml:space="preserve">御茶ノ水NARU
[ジャズ・ライブハウス ナル]
</t>
    </r>
    <r>
      <rPr>
        <sz val="11"/>
        <color indexed="10"/>
        <rFont val="ＭＳ Ｐゴシック"/>
        <family val="3"/>
        <charset val="128"/>
      </rPr>
      <t>情報変更(2020/04/09確認)
情報変更(2022/01/01確認)
情報変更(2024/01/01確認)</t>
    </r>
    <phoneticPr fontId="1"/>
  </si>
  <si>
    <t xml:space="preserve">東京都新宿区西新宿3-15-8-103
西新宿バールビル1階
03-6276-7799 月休
L:1200-1500(土日祝)
D:1700-LO2230
</t>
    <rPh sb="44" eb="45">
      <t>ゲツ</t>
    </rPh>
    <rPh sb="45" eb="46">
      <t>キュウ</t>
    </rPh>
    <phoneticPr fontId="1"/>
  </si>
  <si>
    <r>
      <t xml:space="preserve">Silkroad Tarim Uyghur Restaurant
[シルクロード・タリム・ウイグルレストラン]
</t>
    </r>
    <r>
      <rPr>
        <sz val="11"/>
        <color indexed="10"/>
        <rFont val="ＭＳ Ｐゴシック"/>
        <family val="3"/>
        <charset val="128"/>
      </rPr>
      <t>情報変更(2024/01/01確認)</t>
    </r>
    <phoneticPr fontId="1"/>
  </si>
  <si>
    <r>
      <t xml:space="preserve">東京都台東区東上野3-23-5 新井ビル１F
03-6284-4547 無休
1130-1700 月-金
1200-1800 土
1200-1700 日
</t>
    </r>
    <r>
      <rPr>
        <strike/>
        <sz val="11"/>
        <rFont val="ＭＳ 明朝"/>
        <family val="1"/>
        <charset val="128"/>
      </rPr>
      <t xml:space="preserve">東京都港区赤坂4-2-5 ヤブタビル6F
※エレベーターで5F+非常階段で6F
03-6874-4200 月土日祝休
1900-2200
完全予約制
東京都港区赤坂4-2-3
ディライトビル1F-B1F
03-6435-5331　日休
L:1200-1430(火-金)休止中
D:1800-2600(月-土)
</t>
    </r>
    <rPh sb="49" eb="50">
      <t>ゲツ</t>
    </rPh>
    <rPh sb="51" eb="52">
      <t>キン</t>
    </rPh>
    <rPh sb="63" eb="64">
      <t>ド</t>
    </rPh>
    <rPh sb="75" eb="76">
      <t>ニチ</t>
    </rPh>
    <rPh sb="130" eb="131">
      <t>ゲツ</t>
    </rPh>
    <rPh sb="131" eb="132">
      <t>ド</t>
    </rPh>
    <rPh sb="133" eb="134">
      <t>シュク</t>
    </rPh>
    <rPh sb="146" eb="148">
      <t>カンゼン</t>
    </rPh>
    <rPh sb="148" eb="151">
      <t>ヨヤクセイ</t>
    </rPh>
    <rPh sb="192" eb="193">
      <t>ニチ</t>
    </rPh>
    <rPh sb="193" eb="194">
      <t>ヤス</t>
    </rPh>
    <rPh sb="207" eb="208">
      <t>ヒ</t>
    </rPh>
    <rPh sb="209" eb="210">
      <t>キン</t>
    </rPh>
    <rPh sb="211" eb="213">
      <t>キュウシ</t>
    </rPh>
    <rPh sb="213" eb="214">
      <t>チュウ</t>
    </rPh>
    <rPh sb="227" eb="228">
      <t>ゲツ</t>
    </rPh>
    <rPh sb="229" eb="230">
      <t>ド</t>
    </rPh>
    <phoneticPr fontId="1"/>
  </si>
  <si>
    <t>URL(公式HPのみ)
(2024/1/1全確認)</t>
    <rPh sb="4" eb="6">
      <t>コウシキ</t>
    </rPh>
    <phoneticPr fontId="1"/>
  </si>
  <si>
    <r>
      <t xml:space="preserve">Cuban Sandwich &amp; Deli AHINAMA @Ueno
[キューバサンド＆デリ　アイナマ]
※店舗閉店　テイクアウト専門店に業態変更 </t>
    </r>
    <r>
      <rPr>
        <strike/>
        <sz val="11"/>
        <rFont val="ＭＳ Ｐゴシック"/>
        <family val="3"/>
        <charset val="128"/>
      </rPr>
      <t xml:space="preserve">
Mojito Terrace Lounge AHINAMA
[モヒート＆キューバ料理　テラス・ラウンジ　アイナマ] 
</t>
    </r>
    <r>
      <rPr>
        <strike/>
        <sz val="11"/>
        <rFont val="ＭＳ Ｐゴシック"/>
        <family val="3"/>
        <charset val="128"/>
      </rPr>
      <t>Cuban Restaurant Bar</t>
    </r>
    <r>
      <rPr>
        <strike/>
        <sz val="11"/>
        <rFont val="ＭＳ Ｐゴシック"/>
        <family val="3"/>
        <charset val="128"/>
      </rPr>
      <t xml:space="preserve">
AHI NAMA TOKYO
[アイナマトウキョウ]
</t>
    </r>
    <r>
      <rPr>
        <sz val="11"/>
        <color indexed="10"/>
        <rFont val="ＭＳ Ｐゴシック"/>
        <family val="3"/>
        <charset val="128"/>
      </rPr>
      <t xml:space="preserve">情報変更(2014/12/31確認)
</t>
    </r>
    <r>
      <rPr>
        <sz val="11"/>
        <color indexed="10"/>
        <rFont val="ＭＳ Ｐゴシック"/>
        <family val="3"/>
        <charset val="128"/>
      </rPr>
      <t>URL</t>
    </r>
    <r>
      <rPr>
        <sz val="11"/>
        <color indexed="10"/>
        <rFont val="ＭＳ Ｐゴシック"/>
        <family val="3"/>
        <charset val="128"/>
      </rPr>
      <t>変更＆情報変更</t>
    </r>
    <r>
      <rPr>
        <sz val="11"/>
        <color indexed="10"/>
        <rFont val="ＭＳ Ｐゴシック"/>
        <family val="3"/>
        <charset val="128"/>
      </rPr>
      <t>(2016/01/01</t>
    </r>
    <r>
      <rPr>
        <sz val="11"/>
        <color indexed="10"/>
        <rFont val="ＭＳ Ｐゴシック"/>
        <family val="3"/>
        <charset val="128"/>
      </rPr>
      <t>確認</t>
    </r>
    <r>
      <rPr>
        <sz val="11"/>
        <color indexed="10"/>
        <rFont val="ＭＳ Ｐゴシック"/>
        <family val="3"/>
        <charset val="128"/>
      </rPr>
      <t>)
店舗移転＆店名変更(2017/09/29) 
情報変更(2018/01/01確認)
情報変更(2019/01/01確認)
情報変更(2022/01/01確認)
情報変更(2023/01/01確認)
店舗閉店(2023/11/30)
業態変更＆住所変更(2024/01/01確認)</t>
    </r>
    <r>
      <rPr>
        <sz val="11"/>
        <rFont val="ＭＳ Ｐゴシック"/>
        <family val="3"/>
        <charset val="128"/>
        <scheme val="minor"/>
      </rPr>
      <t xml:space="preserve">
</t>
    </r>
    <rPh sb="55" eb="57">
      <t>テンポ</t>
    </rPh>
    <rPh sb="57" eb="59">
      <t>ヘイテン</t>
    </rPh>
    <rPh sb="66" eb="69">
      <t>センモンテン</t>
    </rPh>
    <rPh sb="70" eb="72">
      <t>ギョウタイ</t>
    </rPh>
    <rPh sb="72" eb="74">
      <t>ヘンコウ</t>
    </rPh>
    <rPh sb="183" eb="185">
      <t>ジョウホウ</t>
    </rPh>
    <rPh sb="185" eb="187">
      <t>ヘンコウ</t>
    </rPh>
    <rPh sb="198" eb="200">
      <t>カクニン</t>
    </rPh>
    <rPh sb="208" eb="210">
      <t>ジョウホウ</t>
    </rPh>
    <rPh sb="210" eb="212">
      <t>ヘンコウ</t>
    </rPh>
    <rPh sb="227" eb="229">
      <t>テンポ</t>
    </rPh>
    <rPh sb="229" eb="231">
      <t>イテン</t>
    </rPh>
    <rPh sb="232" eb="234">
      <t>テンメイ</t>
    </rPh>
    <rPh sb="234" eb="236">
      <t>ヘンコウ</t>
    </rPh>
    <rPh sb="250" eb="252">
      <t>ジョウホウ</t>
    </rPh>
    <rPh sb="252" eb="254">
      <t>ヘンコウ</t>
    </rPh>
    <rPh sb="265" eb="267">
      <t>カクニン</t>
    </rPh>
    <rPh sb="326" eb="328">
      <t>テンポ</t>
    </rPh>
    <rPh sb="328" eb="330">
      <t>ヘイテン</t>
    </rPh>
    <rPh sb="343" eb="345">
      <t>ギョウタイ</t>
    </rPh>
    <rPh sb="348" eb="350">
      <t>ジュウショ</t>
    </rPh>
    <rPh sb="350" eb="352">
      <t>ヘンコウ</t>
    </rPh>
    <phoneticPr fontId="1"/>
  </si>
  <si>
    <r>
      <t xml:space="preserve">ECO lolonyon[エコ ロロニョン]
</t>
    </r>
    <r>
      <rPr>
        <sz val="11"/>
        <color indexed="10"/>
        <rFont val="ＭＳ Ｐゴシック"/>
        <family val="3"/>
        <charset val="128"/>
      </rPr>
      <t>情報変更(2017/01/01確認)
閉店？(2024/01/01確認)</t>
    </r>
    <rPh sb="42" eb="44">
      <t>ヘイテン</t>
    </rPh>
    <phoneticPr fontId="1"/>
  </si>
  <si>
    <t>東京都港区浜松町2-10-1
浜松町ビルB1
03-3433-0884 日祝休
L:1130-LO1330 月-金
D:1730-LO2100 月-土</t>
    <rPh sb="36" eb="37">
      <t>ヒ</t>
    </rPh>
    <rPh sb="37" eb="38">
      <t>シュク</t>
    </rPh>
    <rPh sb="38" eb="39">
      <t>キュウ</t>
    </rPh>
    <rPh sb="54" eb="55">
      <t>ツキ</t>
    </rPh>
    <rPh sb="56" eb="57">
      <t>キン</t>
    </rPh>
    <rPh sb="72" eb="73">
      <t>ゲツ</t>
    </rPh>
    <rPh sb="74" eb="75">
      <t>ド</t>
    </rPh>
    <phoneticPr fontId="1"/>
  </si>
  <si>
    <r>
      <t xml:space="preserve">Calabash[カラバッシュ]
</t>
    </r>
    <r>
      <rPr>
        <sz val="11"/>
        <color indexed="10"/>
        <rFont val="ＭＳ Ｐゴシック"/>
        <family val="3"/>
        <charset val="128"/>
      </rPr>
      <t>情報変更(2023/01/01確認)
情報変更(2024/01/01確認)</t>
    </r>
    <phoneticPr fontId="1"/>
  </si>
  <si>
    <r>
      <t xml:space="preserve">東京都町田市高ヶ坂1-4-17
070-9026-2138 日月休
1200-1500
</t>
    </r>
    <r>
      <rPr>
        <strike/>
        <sz val="11"/>
        <rFont val="ＭＳ 明朝"/>
        <family val="1"/>
        <charset val="128"/>
      </rPr>
      <t>東京都世田谷区宮坂1-9-5
03-3429-2615 日月休
1130-1800
予約にて時間外相談可</t>
    </r>
    <r>
      <rPr>
        <sz val="11"/>
        <rFont val="ＭＳ 明朝"/>
        <family val="1"/>
        <charset val="128"/>
      </rPr>
      <t xml:space="preserve">
</t>
    </r>
    <rPh sb="0" eb="3">
      <t>トウキョウト</t>
    </rPh>
    <rPh sb="30" eb="31">
      <t>ニチ</t>
    </rPh>
    <rPh sb="31" eb="32">
      <t>ゲツ</t>
    </rPh>
    <rPh sb="32" eb="33">
      <t>キュウ</t>
    </rPh>
    <rPh sb="72" eb="73">
      <t>ニチ</t>
    </rPh>
    <rPh sb="73" eb="74">
      <t>ゲツ</t>
    </rPh>
    <rPh sb="74" eb="75">
      <t>キュウ</t>
    </rPh>
    <rPh sb="86" eb="88">
      <t>ヨヤク</t>
    </rPh>
    <rPh sb="90" eb="92">
      <t>ジカン</t>
    </rPh>
    <rPh sb="92" eb="93">
      <t>ガイ</t>
    </rPh>
    <rPh sb="93" eb="95">
      <t>ソウダン</t>
    </rPh>
    <rPh sb="95" eb="96">
      <t>カ</t>
    </rPh>
    <phoneticPr fontId="1"/>
  </si>
  <si>
    <r>
      <t xml:space="preserve">Massina Messina[マッシーナ メッシーナ]
</t>
    </r>
    <r>
      <rPr>
        <sz val="11"/>
        <color indexed="10"/>
        <rFont val="ＭＳ Ｐゴシック"/>
        <family val="3"/>
        <charset val="128"/>
      </rPr>
      <t>移転(2021/03/28)
URL変更(2022/01/01確認)
情報変更(2024/01/01確認)</t>
    </r>
    <rPh sb="29" eb="31">
      <t>イテン</t>
    </rPh>
    <rPh sb="64" eb="66">
      <t>ジョウホウ</t>
    </rPh>
    <phoneticPr fontId="1"/>
  </si>
  <si>
    <t>神奈川県横浜市中区本郷町1-25
045-294-5558 月・第二日休
1800-2400</t>
    <rPh sb="30" eb="31">
      <t>ゲツ</t>
    </rPh>
    <rPh sb="32" eb="34">
      <t>ダイニ</t>
    </rPh>
    <rPh sb="34" eb="35">
      <t>ニチ</t>
    </rPh>
    <rPh sb="35" eb="36">
      <t>キュウ</t>
    </rPh>
    <phoneticPr fontId="1"/>
  </si>
  <si>
    <r>
      <t xml:space="preserve">世界の料理とお酒 Trip[トリップ]
</t>
    </r>
    <r>
      <rPr>
        <sz val="11"/>
        <color indexed="10"/>
        <rFont val="ＭＳ Ｐゴシック"/>
        <family val="3"/>
        <charset val="128"/>
      </rPr>
      <t>情報変更(2017/01/01確認)
閉店(2017/12/31)
移転＆店名変更(2018/06/08)
情報変更</t>
    </r>
    <r>
      <rPr>
        <sz val="11"/>
        <color indexed="10"/>
        <rFont val="ＭＳ Ｐゴシック"/>
        <family val="3"/>
        <charset val="128"/>
      </rPr>
      <t>(2018/01/01</t>
    </r>
    <r>
      <rPr>
        <sz val="11"/>
        <color indexed="10"/>
        <rFont val="ＭＳ Ｐゴシック"/>
        <family val="3"/>
        <charset val="128"/>
      </rPr>
      <t>確認</t>
    </r>
    <r>
      <rPr>
        <sz val="11"/>
        <color indexed="10"/>
        <rFont val="ＭＳ Ｐゴシック"/>
        <family val="3"/>
        <charset val="128"/>
      </rPr>
      <t xml:space="preserve">)
情報変更(2019/01/01確認)
情報変更(2020/04/09確認)
情報変更(2022/01/01確認)
情報変更(2023/01/01確認)
情報変更(2024/01/01確認)
</t>
    </r>
    <rPh sb="49" eb="51">
      <t>ヘイテン</t>
    </rPh>
    <rPh sb="57" eb="59">
      <t>テンメイ</t>
    </rPh>
    <rPh sb="59" eb="61">
      <t>ヘンコウ</t>
    </rPh>
    <rPh sb="69" eb="71">
      <t>イテン</t>
    </rPh>
    <phoneticPr fontId="1"/>
  </si>
  <si>
    <t xml:space="preserve">愛知県名古屋市中村区平池町4-60-7
JICA中部なごや地球広場
052-564-3759 年末年始休
L:1130-1400
C:1400-1730
D:1730-LO2000　休止中
</t>
    <rPh sb="0" eb="3">
      <t>アイチケン</t>
    </rPh>
    <rPh sb="24" eb="26">
      <t>チュウブ</t>
    </rPh>
    <rPh sb="29" eb="31">
      <t>チキュウ</t>
    </rPh>
    <rPh sb="31" eb="33">
      <t>ヒロバ</t>
    </rPh>
    <rPh sb="47" eb="49">
      <t>ネンマツ</t>
    </rPh>
    <rPh sb="49" eb="51">
      <t>ネンシ</t>
    </rPh>
    <rPh sb="51" eb="52">
      <t>キュウ</t>
    </rPh>
    <rPh sb="91" eb="94">
      <t>キュウシチュウ</t>
    </rPh>
    <phoneticPr fontId="1"/>
  </si>
  <si>
    <t>https://www.jica.go.jp/domestic/nagoya-hiroba/about/floor/cafe/menu.html</t>
    <phoneticPr fontId="1"/>
  </si>
  <si>
    <r>
      <t xml:space="preserve">カフェ・クロスロード
</t>
    </r>
    <r>
      <rPr>
        <sz val="11"/>
        <color indexed="10"/>
        <rFont val="ＭＳ Ｐゴシック"/>
        <family val="3"/>
        <charset val="128"/>
      </rPr>
      <t>情報変更(2020/04/09確認)
情報変更(2022/01/01確認)
URL変更(2023/01/01確認)
URL変更＆情報変更(2024/01/01確認)</t>
    </r>
    <rPh sb="75" eb="77">
      <t>ジョウホウ</t>
    </rPh>
    <rPh sb="77" eb="79">
      <t>ヘンコウ</t>
    </rPh>
    <phoneticPr fontId="1"/>
  </si>
  <si>
    <t>https://www.facebook.com/CAPU2002/</t>
    <phoneticPr fontId="1"/>
  </si>
  <si>
    <r>
      <t xml:space="preserve">café CAPU
[カフェ・カプー]
</t>
    </r>
    <r>
      <rPr>
        <sz val="11"/>
        <color indexed="10"/>
        <rFont val="ＭＳ Ｐゴシック"/>
        <family val="3"/>
        <charset val="128"/>
      </rPr>
      <t>URL変更(2019/01/01確認)
URL変更(2024/01/01確認)</t>
    </r>
    <phoneticPr fontId="1"/>
  </si>
  <si>
    <r>
      <t xml:space="preserve">Tadaku
[タダク](ラトビア)
</t>
    </r>
    <r>
      <rPr>
        <sz val="11"/>
        <color indexed="10"/>
        <rFont val="ＭＳ Ｐゴシック"/>
        <family val="3"/>
        <charset val="128"/>
      </rPr>
      <t>URL消失(2024/01/01確認)</t>
    </r>
    <rPh sb="22" eb="24">
      <t>ショウシツ</t>
    </rPh>
    <rPh sb="35" eb="37">
      <t>カクニン</t>
    </rPh>
    <phoneticPr fontId="1"/>
  </si>
  <si>
    <r>
      <t xml:space="preserve">SOUL FOOD HOUSE［ソウルフードハウス］
</t>
    </r>
    <r>
      <rPr>
        <sz val="11"/>
        <color indexed="10"/>
        <rFont val="ＭＳ Ｐゴシック"/>
        <family val="3"/>
        <charset val="128"/>
      </rPr>
      <t>情報変更(2022/01/01確認)
URL変更(2022/01/01確認)
情報変更(2023/01/01確認)
情報変更(2024/01/01確認)</t>
    </r>
    <rPh sb="85" eb="87">
      <t>ジョウホウ</t>
    </rPh>
    <phoneticPr fontId="1"/>
  </si>
  <si>
    <t>東京都港区麻布十番2-8-10
パティオ麻布十番ビル 6F
03-5765-2148　月火休
L:1100-LO1345(水-土,日)
D:1700-LO2045(水-土)</t>
    <rPh sb="43" eb="44">
      <t>ゲツ</t>
    </rPh>
    <rPh sb="44" eb="45">
      <t>ヒ</t>
    </rPh>
    <rPh sb="45" eb="46">
      <t>キュウ</t>
    </rPh>
    <rPh sb="63" eb="64">
      <t>ド</t>
    </rPh>
    <rPh sb="65" eb="66">
      <t>ニチ</t>
    </rPh>
    <rPh sb="82" eb="83">
      <t>スイ</t>
    </rPh>
    <phoneticPr fontId="1"/>
  </si>
  <si>
    <t>東京都港区北青山3-11-7　AOビル4F 
03-3498-2061 無休
1100-2200</t>
    <rPh sb="36" eb="38">
      <t>ムキュウ</t>
    </rPh>
    <phoneticPr fontId="1"/>
  </si>
  <si>
    <r>
      <t xml:space="preserve">CAFÉ LANDTMAN
[カフェ ラントマン]
</t>
    </r>
    <r>
      <rPr>
        <sz val="11"/>
        <color indexed="10"/>
        <rFont val="ＭＳ Ｐゴシック"/>
        <family val="3"/>
        <charset val="128"/>
      </rPr>
      <t>情報変更(2024/01/01確認)</t>
    </r>
    <phoneticPr fontId="1"/>
  </si>
  <si>
    <t>コロナ禍復活第一弾の開催。
フィリピン料理を漏れなく押えることのみならず、フィリピン肉食文化、食器の持ち方などにも視線を向けて会食。
フィリピンの結婚事情にも興味深い文化が見えたりして、御国柄も楽しめた。</t>
    <rPh sb="3" eb="4">
      <t>カ</t>
    </rPh>
    <rPh sb="4" eb="6">
      <t>フッカツ</t>
    </rPh>
    <rPh sb="6" eb="8">
      <t>ダイイチ</t>
    </rPh>
    <rPh sb="8" eb="9">
      <t>ダン</t>
    </rPh>
    <rPh sb="10" eb="12">
      <t>カイサイ</t>
    </rPh>
    <rPh sb="19" eb="21">
      <t>リョウリ</t>
    </rPh>
    <rPh sb="22" eb="23">
      <t>モ</t>
    </rPh>
    <rPh sb="26" eb="27">
      <t>オサ</t>
    </rPh>
    <rPh sb="42" eb="43">
      <t>ニク</t>
    </rPh>
    <rPh sb="43" eb="46">
      <t>ショクブンカ</t>
    </rPh>
    <rPh sb="47" eb="49">
      <t>ショッキ</t>
    </rPh>
    <rPh sb="50" eb="51">
      <t>モ</t>
    </rPh>
    <rPh sb="52" eb="53">
      <t>カタ</t>
    </rPh>
    <rPh sb="57" eb="59">
      <t>シセン</t>
    </rPh>
    <rPh sb="60" eb="61">
      <t>ム</t>
    </rPh>
    <rPh sb="63" eb="65">
      <t>カイショク</t>
    </rPh>
    <rPh sb="73" eb="75">
      <t>ケッコン</t>
    </rPh>
    <rPh sb="75" eb="77">
      <t>ジジョウ</t>
    </rPh>
    <rPh sb="79" eb="82">
      <t>キョウミブカ</t>
    </rPh>
    <rPh sb="83" eb="85">
      <t>ブンカ</t>
    </rPh>
    <rPh sb="86" eb="87">
      <t>ミ</t>
    </rPh>
    <rPh sb="93" eb="96">
      <t>オクニガラ</t>
    </rPh>
    <rPh sb="97" eb="98">
      <t>タノ</t>
    </rPh>
    <phoneticPr fontId="1"/>
  </si>
  <si>
    <t>Padi's Tokyo
[パディズ　トウキョウ｝</t>
    <phoneticPr fontId="1"/>
  </si>
  <si>
    <t>イギリス</t>
    <phoneticPr fontId="1"/>
  </si>
  <si>
    <t>https://npoparkcafe.jp/afternoontea-info/</t>
    <phoneticPr fontId="1"/>
  </si>
  <si>
    <t>東京都港区元赤坂2-1-1
070-7490-5672 迎賓館の一般公開日
1000-1700</t>
    <phoneticPr fontId="1"/>
  </si>
  <si>
    <t>迎賓館赤坂離宮
[げいひんかんあかさかりきゅう]</t>
    <rPh sb="0" eb="3">
      <t>ゲイヒンカン</t>
    </rPh>
    <rPh sb="3" eb="7">
      <t>アカサカリキュウ</t>
    </rPh>
    <phoneticPr fontId="1"/>
  </si>
  <si>
    <r>
      <t xml:space="preserve">MINGALABA[ミンガラバー]
</t>
    </r>
    <r>
      <rPr>
        <sz val="11"/>
        <color indexed="10"/>
        <rFont val="ＭＳ Ｐゴシック"/>
        <family val="3"/>
        <charset val="128"/>
      </rPr>
      <t>URL追加(2017/01/01確認)
情報変更(2019/01/01確認)
情報変更(2020/04/09確認)
情報変更(2022/01/01確認)
情報変更(2023/01/01確認)
店舗移転(2024/03/22確認)</t>
    </r>
    <r>
      <rPr>
        <sz val="11"/>
        <rFont val="ＭＳ Ｐゴシック"/>
        <family val="3"/>
        <charset val="128"/>
        <scheme val="minor"/>
      </rPr>
      <t xml:space="preserve">
</t>
    </r>
    <rPh sb="21" eb="23">
      <t>ツイカ</t>
    </rPh>
    <rPh sb="114" eb="116">
      <t>テンポ</t>
    </rPh>
    <rPh sb="116" eb="118">
      <t>イテン</t>
    </rPh>
    <phoneticPr fontId="1"/>
  </si>
  <si>
    <t>東京都新宿区高田馬場2-18-6
柳屋ビルB1F
03-3200-6961　無休
D:1700-2300 諸情報あり
※旧住所も業態変更で運営あり
東京都新宿区高田馬場2-14-8 NTビル3F</t>
    <rPh sb="38" eb="39">
      <t>ム</t>
    </rPh>
    <rPh sb="53" eb="54">
      <t>ショ</t>
    </rPh>
    <rPh sb="54" eb="56">
      <t>ジョウホウ</t>
    </rPh>
    <rPh sb="60" eb="63">
      <t>キュウジュウショ</t>
    </rPh>
    <rPh sb="64" eb="66">
      <t>ギョウタイ</t>
    </rPh>
    <rPh sb="66" eb="68">
      <t>ヘンコウ</t>
    </rPh>
    <rPh sb="69" eb="71">
      <t>ウンエイ</t>
    </rPh>
    <phoneticPr fontId="1"/>
  </si>
  <si>
    <t>名古屋開催！遠地開催ゆえ正規メンバーの参加が乏しい所、名古屋在住メンバーを補完して皿数を維持。
テーブルトークは不調だったものの、グリオ楽器のコラの存在を知るなどちょっとだけガンビアを知ることができた。</t>
    <rPh sb="0" eb="3">
      <t>ナゴヤ</t>
    </rPh>
    <rPh sb="3" eb="5">
      <t>カイサイ</t>
    </rPh>
    <rPh sb="6" eb="8">
      <t>エンチ</t>
    </rPh>
    <rPh sb="8" eb="10">
      <t>カイサイ</t>
    </rPh>
    <rPh sb="12" eb="14">
      <t>セイキ</t>
    </rPh>
    <rPh sb="19" eb="21">
      <t>サンカ</t>
    </rPh>
    <rPh sb="22" eb="23">
      <t>トボ</t>
    </rPh>
    <rPh sb="25" eb="26">
      <t>トコロ</t>
    </rPh>
    <rPh sb="27" eb="30">
      <t>ナゴヤ</t>
    </rPh>
    <rPh sb="30" eb="32">
      <t>ザイジュウ</t>
    </rPh>
    <rPh sb="37" eb="39">
      <t>ホカン</t>
    </rPh>
    <rPh sb="41" eb="42">
      <t>サラ</t>
    </rPh>
    <rPh sb="42" eb="43">
      <t>カズ</t>
    </rPh>
    <rPh sb="44" eb="46">
      <t>イジ</t>
    </rPh>
    <rPh sb="56" eb="58">
      <t>フチョウ</t>
    </rPh>
    <rPh sb="68" eb="70">
      <t>ガッキ</t>
    </rPh>
    <rPh sb="74" eb="76">
      <t>ソンザイ</t>
    </rPh>
    <rPh sb="77" eb="78">
      <t>シ</t>
    </rPh>
    <rPh sb="92" eb="93">
      <t>シ</t>
    </rPh>
    <phoneticPr fontId="1"/>
  </si>
  <si>
    <t>保子姉</t>
    <rPh sb="0" eb="2">
      <t>ヤスコ</t>
    </rPh>
    <rPh sb="2" eb="3">
      <t>アネ</t>
    </rPh>
    <phoneticPr fontId="1"/>
  </si>
  <si>
    <t>赤坂迎賓館でアフタヌーンティーという上流階級的な趣向で開催。作法が云々、迎賓館のセキュリティが云々の窮屈さもありながら、SPに警護されながらの上流階級の生活も想像。
馴染みがある国ゆえと蘊蓄も軽やかだったものちょっと発散気味だったきらいも。</t>
    <rPh sb="0" eb="2">
      <t>アカサカ</t>
    </rPh>
    <rPh sb="2" eb="5">
      <t>ゲイヒンカン</t>
    </rPh>
    <rPh sb="18" eb="20">
      <t>ジョウリュウ</t>
    </rPh>
    <rPh sb="20" eb="23">
      <t>カイキュウテキ</t>
    </rPh>
    <rPh sb="24" eb="26">
      <t>シュコウ</t>
    </rPh>
    <rPh sb="27" eb="29">
      <t>カイサイ</t>
    </rPh>
    <rPh sb="30" eb="32">
      <t>サホウ</t>
    </rPh>
    <rPh sb="33" eb="35">
      <t>ウンヌン</t>
    </rPh>
    <rPh sb="36" eb="39">
      <t>ゲイヒンカン</t>
    </rPh>
    <rPh sb="47" eb="49">
      <t>ウンヌン</t>
    </rPh>
    <rPh sb="50" eb="52">
      <t>キュウクツ</t>
    </rPh>
    <rPh sb="63" eb="65">
      <t>ケイゴ</t>
    </rPh>
    <rPh sb="71" eb="73">
      <t>ジョウリュウ</t>
    </rPh>
    <rPh sb="73" eb="75">
      <t>カイキュウ</t>
    </rPh>
    <rPh sb="76" eb="78">
      <t>セイカツ</t>
    </rPh>
    <rPh sb="79" eb="81">
      <t>ソウゾウ</t>
    </rPh>
    <rPh sb="83" eb="85">
      <t>ナジ</t>
    </rPh>
    <rPh sb="89" eb="90">
      <t>クニ</t>
    </rPh>
    <rPh sb="93" eb="95">
      <t>ウンチク</t>
    </rPh>
    <rPh sb="96" eb="97">
      <t>カロ</t>
    </rPh>
    <rPh sb="108" eb="110">
      <t>ハッサン</t>
    </rPh>
    <rPh sb="110" eb="112">
      <t>キミ</t>
    </rPh>
    <phoneticPr fontId="1"/>
  </si>
  <si>
    <t>オーストラリア</t>
    <phoneticPr fontId="1"/>
  </si>
  <si>
    <t>Ironbark Grill ＆ Bar
[アイアンバークグリル＆バー]</t>
    <phoneticPr fontId="1"/>
  </si>
  <si>
    <t>https://winelatable.com/restaurant/ib/</t>
    <phoneticPr fontId="1"/>
  </si>
  <si>
    <t>https://flf662.wixsite.com/padistokyo</t>
    <phoneticPr fontId="1"/>
  </si>
  <si>
    <t>東京都港区六本木3-13-10
幸田ビル5F
03-6698-9001 月-水・祝休
1100-20(木-日)　</t>
    <rPh sb="36" eb="37">
      <t>ゲツ</t>
    </rPh>
    <rPh sb="38" eb="39">
      <t>ミズ</t>
    </rPh>
    <rPh sb="40" eb="41">
      <t>シュク</t>
    </rPh>
    <rPh sb="41" eb="42">
      <t>ヤス</t>
    </rPh>
    <rPh sb="51" eb="52">
      <t>モク</t>
    </rPh>
    <rPh sb="53" eb="54">
      <t>ニチ</t>
    </rPh>
    <phoneticPr fontId="1"/>
  </si>
  <si>
    <t>東京都中央区銀座6-10-1
GINZA SIXビル6F
03-6264-5402 休みは入居ビルに準じる　　
L:1100-LO1430
D:1730-LO2100</t>
    <rPh sb="42" eb="43">
      <t>ヤス</t>
    </rPh>
    <rPh sb="45" eb="47">
      <t>ニュウキョ</t>
    </rPh>
    <rPh sb="50" eb="51">
      <t>ジュン</t>
    </rPh>
    <phoneticPr fontId="1"/>
  </si>
  <si>
    <t>貴重な国が開催できたと思ったのに。目当ての料理がほとんど提供できずのステータス。さらに注文しても今日はダメ…もいくつか。
辛うじて興味深い蘊蓄がいくつか出て、2軍の料理にシエラレオネの味付けを施すことに成功。</t>
    <rPh sb="0" eb="2">
      <t>キチョウ</t>
    </rPh>
    <rPh sb="3" eb="4">
      <t>クニ</t>
    </rPh>
    <rPh sb="5" eb="7">
      <t>カイサイ</t>
    </rPh>
    <rPh sb="11" eb="12">
      <t>オモ</t>
    </rPh>
    <rPh sb="17" eb="19">
      <t>メア</t>
    </rPh>
    <rPh sb="21" eb="23">
      <t>リョウリ</t>
    </rPh>
    <rPh sb="28" eb="30">
      <t>テイキョウ</t>
    </rPh>
    <rPh sb="43" eb="45">
      <t>チュウモン</t>
    </rPh>
    <rPh sb="48" eb="50">
      <t>キョウ</t>
    </rPh>
    <rPh sb="61" eb="62">
      <t>カロ</t>
    </rPh>
    <rPh sb="65" eb="68">
      <t>キョウミブカ</t>
    </rPh>
    <rPh sb="69" eb="71">
      <t>ウンチク</t>
    </rPh>
    <rPh sb="76" eb="77">
      <t>デ</t>
    </rPh>
    <rPh sb="80" eb="81">
      <t>グン</t>
    </rPh>
    <rPh sb="82" eb="84">
      <t>リョウリ</t>
    </rPh>
    <rPh sb="92" eb="94">
      <t>アジツ</t>
    </rPh>
    <rPh sb="96" eb="97">
      <t>ホドコ</t>
    </rPh>
    <rPh sb="101" eb="103">
      <t>セイコウ</t>
    </rPh>
    <phoneticPr fontId="1"/>
  </si>
  <si>
    <t>インド</t>
    <phoneticPr fontId="1"/>
  </si>
  <si>
    <t>desai's`
[デサイズ]</t>
    <phoneticPr fontId="1"/>
  </si>
  <si>
    <t>http://desaifoods.com/</t>
    <phoneticPr fontId="1"/>
  </si>
  <si>
    <t>東京都江戸川区宇喜田町1351-3
080-9363-1031 月休
1130-不定</t>
    <rPh sb="32" eb="34">
      <t>ゲツキュウ</t>
    </rPh>
    <rPh sb="40" eb="42">
      <t>フテイ</t>
    </rPh>
    <phoneticPr fontId="1"/>
  </si>
  <si>
    <t>スイス</t>
    <phoneticPr fontId="1"/>
  </si>
  <si>
    <t>メキシコ</t>
    <phoneticPr fontId="1"/>
  </si>
  <si>
    <t>https://www.yushimatenjin-raclette.com/</t>
    <phoneticPr fontId="1"/>
  </si>
  <si>
    <t xml:space="preserve">テーマはモダン・オーストラリア料理、そしてタスマニア。
モダンさは何処に、海産物と陸産物の組み合わせは必ずも成功とは言い難し。モダンならずしてオーストリアの食材を堪能できたことは満足。
</t>
    <rPh sb="15" eb="17">
      <t>リョウリ</t>
    </rPh>
    <rPh sb="33" eb="35">
      <t>ドコ</t>
    </rPh>
    <rPh sb="37" eb="40">
      <t>カイサンブツ</t>
    </rPh>
    <rPh sb="41" eb="42">
      <t>リク</t>
    </rPh>
    <rPh sb="42" eb="44">
      <t>サンブツ</t>
    </rPh>
    <rPh sb="45" eb="46">
      <t>ク</t>
    </rPh>
    <rPh sb="47" eb="48">
      <t>ア</t>
    </rPh>
    <rPh sb="51" eb="52">
      <t>カナラ</t>
    </rPh>
    <rPh sb="54" eb="56">
      <t>セイコウ</t>
    </rPh>
    <rPh sb="58" eb="59">
      <t>イ</t>
    </rPh>
    <rPh sb="60" eb="61">
      <t>ガタ</t>
    </rPh>
    <rPh sb="78" eb="80">
      <t>ショクザイ</t>
    </rPh>
    <rPh sb="81" eb="83">
      <t>タンノウ</t>
    </rPh>
    <rPh sb="89" eb="91">
      <t>マンゾク</t>
    </rPh>
    <phoneticPr fontId="1"/>
  </si>
  <si>
    <t>https://www.tepito.jp/</t>
    <phoneticPr fontId="1"/>
  </si>
  <si>
    <t>東京都世田谷区北沢3-19-9
03-3460-1077(月火木休)
1700-LO2130(水金)
1630-LO2130(土日)</t>
    <rPh sb="32" eb="33">
      <t>キュウ</t>
    </rPh>
    <rPh sb="47" eb="48">
      <t>スイ</t>
    </rPh>
    <rPh sb="48" eb="49">
      <t>キン</t>
    </rPh>
    <rPh sb="63" eb="64">
      <t>ド</t>
    </rPh>
    <rPh sb="64" eb="65">
      <t>ニチ</t>
    </rPh>
    <phoneticPr fontId="1"/>
  </si>
  <si>
    <t>Tepito
[テピート]</t>
    <phoneticPr fontId="1"/>
  </si>
  <si>
    <t>湯島天神横ラクレットグリル</t>
    <phoneticPr fontId="1"/>
  </si>
  <si>
    <t xml:space="preserve">東京都文京区湯島3-28-16
シャーロックホームズ1F
03-3839-0011(月祝休)
L:1200-1500
D:1700-2300
</t>
    <rPh sb="42" eb="43">
      <t>ゲツ</t>
    </rPh>
    <rPh sb="43" eb="44">
      <t>シュク</t>
    </rPh>
    <rPh sb="44" eb="45">
      <t>キュウ</t>
    </rPh>
    <phoneticPr fontId="1"/>
  </si>
  <si>
    <t>ラクレットの店ながら、チーズフォンデュ、ラクレット以外のスイス料理も堪能したいとメインディッシュ以前のフォーカスにチャレンジ。しかし、仏・独・伊の食文化があると言いつつ、やっぱり行きつくところはチーズだった気がする。</t>
    <rPh sb="6" eb="7">
      <t>ミセ</t>
    </rPh>
    <rPh sb="25" eb="27">
      <t>イガイ</t>
    </rPh>
    <rPh sb="31" eb="33">
      <t>リョウリ</t>
    </rPh>
    <rPh sb="34" eb="36">
      <t>タンノウ</t>
    </rPh>
    <rPh sb="48" eb="50">
      <t>イゼン</t>
    </rPh>
    <rPh sb="67" eb="68">
      <t>フツ</t>
    </rPh>
    <rPh sb="69" eb="70">
      <t>ドク</t>
    </rPh>
    <rPh sb="71" eb="72">
      <t>イ</t>
    </rPh>
    <rPh sb="73" eb="76">
      <t>ショクブンカ</t>
    </rPh>
    <rPh sb="80" eb="81">
      <t>イ</t>
    </rPh>
    <rPh sb="89" eb="90">
      <t>イ</t>
    </rPh>
    <rPh sb="103" eb="104">
      <t>キ</t>
    </rPh>
    <phoneticPr fontId="1"/>
  </si>
  <si>
    <t>会員参加は3名ながら、ゲスト1名と店の方も加えて大盛況な会に。西インドの歴史的英雄シヴァージーマハラジャについて語らせたら、インド人のアピールが止まらない！ ただでさえ美味しかった料理がさらに美味しく感じられた。</t>
    <rPh sb="0" eb="2">
      <t>カイイン</t>
    </rPh>
    <rPh sb="2" eb="4">
      <t>サンカ</t>
    </rPh>
    <rPh sb="6" eb="7">
      <t>メイ</t>
    </rPh>
    <rPh sb="15" eb="16">
      <t>メイ</t>
    </rPh>
    <rPh sb="17" eb="18">
      <t>ミセ</t>
    </rPh>
    <rPh sb="19" eb="20">
      <t>カタ</t>
    </rPh>
    <rPh sb="21" eb="22">
      <t>クワ</t>
    </rPh>
    <rPh sb="24" eb="27">
      <t>ダイセイキョウ</t>
    </rPh>
    <rPh sb="28" eb="29">
      <t>カイ</t>
    </rPh>
    <rPh sb="31" eb="32">
      <t>ニシ</t>
    </rPh>
    <rPh sb="36" eb="39">
      <t>レキシテキ</t>
    </rPh>
    <rPh sb="39" eb="41">
      <t>エイユウ</t>
    </rPh>
    <rPh sb="56" eb="57">
      <t>カタ</t>
    </rPh>
    <rPh sb="65" eb="66">
      <t>ジン</t>
    </rPh>
    <rPh sb="72" eb="73">
      <t>ト</t>
    </rPh>
    <rPh sb="84" eb="86">
      <t>オイ</t>
    </rPh>
    <rPh sb="90" eb="92">
      <t>リョウリ</t>
    </rPh>
    <rPh sb="96" eb="98">
      <t>オイ</t>
    </rPh>
    <rPh sb="100" eb="101">
      <t>カン</t>
    </rPh>
    <phoneticPr fontId="1"/>
  </si>
  <si>
    <t>マレーシア</t>
    <phoneticPr fontId="1"/>
  </si>
  <si>
    <t>Café DINA
[カフェ ディナ]</t>
    <phoneticPr fontId="1"/>
  </si>
  <si>
    <t>https://www.facebook.com/PEvitaes/</t>
    <phoneticPr fontId="1"/>
  </si>
  <si>
    <t>トルティーヤを代表とするトウモロコシ料理を堪能。手が汚れることを厭わず頬張る食べ方で美味しさが増すことよ！
他にサボテン料理も多々食せば、チョコレート原産国としてのモレ(チョコレートソース）も楽しめ、個性爆発の食だった。</t>
    <rPh sb="7" eb="9">
      <t>ダイヒョウ</t>
    </rPh>
    <rPh sb="18" eb="20">
      <t>リョウリ</t>
    </rPh>
    <rPh sb="21" eb="23">
      <t>タンノウ</t>
    </rPh>
    <rPh sb="24" eb="25">
      <t>テ</t>
    </rPh>
    <rPh sb="26" eb="27">
      <t>ヨゴ</t>
    </rPh>
    <rPh sb="32" eb="33">
      <t>イト</t>
    </rPh>
    <rPh sb="35" eb="37">
      <t>ホオバ</t>
    </rPh>
    <rPh sb="38" eb="39">
      <t>タ</t>
    </rPh>
    <rPh sb="40" eb="41">
      <t>カタ</t>
    </rPh>
    <rPh sb="42" eb="44">
      <t>オイ</t>
    </rPh>
    <rPh sb="47" eb="48">
      <t>マ</t>
    </rPh>
    <rPh sb="54" eb="55">
      <t>タ</t>
    </rPh>
    <rPh sb="60" eb="62">
      <t>リョウリ</t>
    </rPh>
    <rPh sb="63" eb="65">
      <t>タタ</t>
    </rPh>
    <rPh sb="65" eb="66">
      <t>ショク</t>
    </rPh>
    <rPh sb="75" eb="78">
      <t>ゲンサンコク</t>
    </rPh>
    <rPh sb="96" eb="97">
      <t>タノ</t>
    </rPh>
    <rPh sb="100" eb="104">
      <t>コセイバクハツ</t>
    </rPh>
    <rPh sb="105" eb="106">
      <t>ショク</t>
    </rPh>
    <phoneticPr fontId="1"/>
  </si>
  <si>
    <t>東京都渋谷区渋谷2丁目9-9 青山ビル2F
03-3486-1388(水休)
L:1100-LO1430
D:1700-LO2130</t>
    <rPh sb="35" eb="36">
      <t>スイ</t>
    </rPh>
    <rPh sb="36" eb="37">
      <t>キュウ</t>
    </rPh>
    <phoneticPr fontId="1"/>
  </si>
  <si>
    <t>Malay Asian Cuisine
[マレー・アジアン・クイジーン]</t>
    <phoneticPr fontId="1"/>
  </si>
  <si>
    <t>https://www.malayasiancuisine.com/</t>
    <phoneticPr fontId="1"/>
  </si>
  <si>
    <t>山梨県南都留郡富士河口湖町船津3921-1
070-8976-3540(月休)
L:0900-1400
C:1500-1800</t>
    <phoneticPr fontId="1"/>
  </si>
  <si>
    <t>河口湖遠征にてエルサルバドル料理にありつくことに成功。その代表料理ププサを複数種食すことに成功。エルサルバドル人ディナさんに御国を紹介していただくことに成功。
そんなこんなで情報が少ないながら何とか形にすることに成功。</t>
    <rPh sb="0" eb="3">
      <t>カワグチコ</t>
    </rPh>
    <rPh sb="3" eb="5">
      <t>エンセイ</t>
    </rPh>
    <rPh sb="14" eb="16">
      <t>リョウリ</t>
    </rPh>
    <rPh sb="24" eb="26">
      <t>セイコウ</t>
    </rPh>
    <rPh sb="29" eb="33">
      <t>ダイヒョウリョウリ</t>
    </rPh>
    <rPh sb="37" eb="40">
      <t>フクスウシュ</t>
    </rPh>
    <rPh sb="40" eb="41">
      <t>ショク</t>
    </rPh>
    <rPh sb="45" eb="47">
      <t>セイコウ</t>
    </rPh>
    <rPh sb="55" eb="56">
      <t>ジン</t>
    </rPh>
    <rPh sb="62" eb="64">
      <t>オクニ</t>
    </rPh>
    <rPh sb="65" eb="67">
      <t>ショウカイ</t>
    </rPh>
    <rPh sb="76" eb="78">
      <t>セイコウ</t>
    </rPh>
    <rPh sb="87" eb="89">
      <t>ジョウホウ</t>
    </rPh>
    <rPh sb="90" eb="91">
      <t>スク</t>
    </rPh>
    <rPh sb="96" eb="97">
      <t>ナン</t>
    </rPh>
    <rPh sb="99" eb="100">
      <t>カタチ</t>
    </rPh>
    <rPh sb="106" eb="108">
      <t>セイコウ</t>
    </rPh>
    <phoneticPr fontId="1"/>
  </si>
  <si>
    <t>ロシア</t>
    <phoneticPr fontId="1"/>
  </si>
  <si>
    <t>ガイアナ</t>
    <phoneticPr fontId="1"/>
  </si>
  <si>
    <t>BAIKAL
[バイカル]</t>
    <phoneticPr fontId="1"/>
  </si>
  <si>
    <t>https://roppongi-baikal.gorp.jp/</t>
    <phoneticPr fontId="1"/>
  </si>
  <si>
    <t>東京都港区六本木4-12-7 RBビル3F
03-5770-7742(無休)
L:1200-1500
D:1700-2200(月-木,日)
D:1700-2200(金,土)</t>
    <rPh sb="35" eb="37">
      <t>ムキュウ</t>
    </rPh>
    <rPh sb="63" eb="64">
      <t>ゲツ</t>
    </rPh>
    <rPh sb="65" eb="66">
      <t>モク</t>
    </rPh>
    <rPh sb="67" eb="68">
      <t>ヒ</t>
    </rPh>
    <rPh sb="82" eb="83">
      <t>キン</t>
    </rPh>
    <rPh sb="84" eb="85">
      <t>ド</t>
    </rPh>
    <phoneticPr fontId="1"/>
  </si>
  <si>
    <t>mama curry
[ママ・カリー]</t>
    <phoneticPr fontId="1"/>
  </si>
  <si>
    <t>福岡県福岡市中央区高砂2-13-6 1F
092-791-8844(水休)
L:1100-LO1430
D:1800-LO2100(日祝休)</t>
    <rPh sb="34" eb="35">
      <t>スイ</t>
    </rPh>
    <rPh sb="35" eb="36">
      <t>キュウ</t>
    </rPh>
    <rPh sb="66" eb="67">
      <t>ニチ</t>
    </rPh>
    <rPh sb="67" eb="68">
      <t>シュク</t>
    </rPh>
    <rPh sb="68" eb="69">
      <t>キュウ</t>
    </rPh>
    <phoneticPr fontId="1"/>
  </si>
  <si>
    <t>https://mamacurry.jimdofree.com/</t>
    <phoneticPr fontId="1"/>
  </si>
  <si>
    <t>インドネシア</t>
    <phoneticPr fontId="1"/>
  </si>
  <si>
    <t>近隣諸国と被る料理体系の中からマレーシアらしさを探るのがテーマ。メニュー的にはマレーシア風の料理をチョイスはしたものの、際立った個性を感じたかというと…。
移住先ランキングNo1の実感を得るには、どこを探ればでその魅力に触れられるのでしょう？</t>
    <rPh sb="0" eb="4">
      <t>キンリンショコク</t>
    </rPh>
    <rPh sb="5" eb="6">
      <t>カブ</t>
    </rPh>
    <rPh sb="7" eb="11">
      <t>リョウリタイケイ</t>
    </rPh>
    <rPh sb="12" eb="13">
      <t>ナカ</t>
    </rPh>
    <rPh sb="24" eb="25">
      <t>サグ</t>
    </rPh>
    <rPh sb="36" eb="37">
      <t>テキ</t>
    </rPh>
    <rPh sb="44" eb="45">
      <t>フウ</t>
    </rPh>
    <rPh sb="46" eb="48">
      <t>リョウリ</t>
    </rPh>
    <rPh sb="60" eb="62">
      <t>キワダ</t>
    </rPh>
    <rPh sb="64" eb="66">
      <t>コセイ</t>
    </rPh>
    <rPh sb="67" eb="68">
      <t>カン</t>
    </rPh>
    <rPh sb="78" eb="80">
      <t>イジュウ</t>
    </rPh>
    <rPh sb="80" eb="81">
      <t>サキ</t>
    </rPh>
    <rPh sb="90" eb="92">
      <t>ジッカン</t>
    </rPh>
    <rPh sb="93" eb="94">
      <t>エ</t>
    </rPh>
    <rPh sb="101" eb="102">
      <t>サグ</t>
    </rPh>
    <rPh sb="107" eb="109">
      <t>ミリョク</t>
    </rPh>
    <rPh sb="110" eb="111">
      <t>フ</t>
    </rPh>
    <phoneticPr fontId="1"/>
  </si>
  <si>
    <t>アルゼンチン</t>
    <phoneticPr fontId="1"/>
  </si>
  <si>
    <t>ザンビア</t>
    <phoneticPr fontId="1"/>
  </si>
  <si>
    <t>Marura Kithchen
[マルーラキッチン]</t>
    <phoneticPr fontId="1"/>
  </si>
  <si>
    <t>https://www.instagram.com/marulakitchen</t>
    <phoneticPr fontId="1"/>
  </si>
  <si>
    <t>熊本県合志市幾久富1866-322 1F
070-9030-1463(日月休)
L:1130-LO1430
D:1800-LO2100</t>
    <rPh sb="35" eb="36">
      <t>ニチ</t>
    </rPh>
    <rPh sb="36" eb="37">
      <t>ゲツ</t>
    </rPh>
    <rPh sb="37" eb="38">
      <t>ヤス</t>
    </rPh>
    <phoneticPr fontId="1"/>
  </si>
  <si>
    <t>Argentina Grill[アルゼンチングリル]</t>
    <phoneticPr fontId="1"/>
  </si>
  <si>
    <t>https://mailchi.mp/c77961d49f52/argentina-grill-tokyo-jpn</t>
    <phoneticPr fontId="1"/>
  </si>
  <si>
    <t>東京都新宿区西新宿7-19-22
ユニオンマンスリー新宿3 105
03-4283-7308(日月休)
1730-2300</t>
    <rPh sb="26" eb="28">
      <t>シンジュク</t>
    </rPh>
    <rPh sb="47" eb="49">
      <t>ニチゲツ</t>
    </rPh>
    <rPh sb="49" eb="50">
      <t>キュウ</t>
    </rPh>
    <phoneticPr fontId="1"/>
  </si>
  <si>
    <t>https://www.surabaya.jp/</t>
  </si>
  <si>
    <t>東京都港区六本木1-6-1
泉ガーデンタワー2F
03-5545-6895(無休)
1100-LO2200(月-金)
L:1100-LO1430(土日祝)
D:1700-LO2100(土日祝)</t>
    <rPh sb="38" eb="40">
      <t>ムキュウ</t>
    </rPh>
    <rPh sb="54" eb="55">
      <t>ゲツ</t>
    </rPh>
    <rPh sb="56" eb="57">
      <t>キン</t>
    </rPh>
    <rPh sb="73" eb="76">
      <t>ドニチシュク</t>
    </rPh>
    <rPh sb="92" eb="95">
      <t>ドニチシュク</t>
    </rPh>
    <phoneticPr fontId="1"/>
  </si>
  <si>
    <t>ボルシチ、ピロシキ以外のロシア料理を食べるぞ！と予告して、その通りとなった会食。それでもロシア料理のメニューは充実し、多くが美味であることを実感。好物サーラにもありつけたことは幸せだった。</t>
    <rPh sb="9" eb="11">
      <t>イガイ</t>
    </rPh>
    <rPh sb="15" eb="17">
      <t>リョウリ</t>
    </rPh>
    <rPh sb="18" eb="19">
      <t>タ</t>
    </rPh>
    <rPh sb="24" eb="26">
      <t>ヨコク</t>
    </rPh>
    <rPh sb="31" eb="32">
      <t>トオ</t>
    </rPh>
    <rPh sb="37" eb="39">
      <t>カイショク</t>
    </rPh>
    <rPh sb="47" eb="49">
      <t>リョウリ</t>
    </rPh>
    <rPh sb="55" eb="57">
      <t>ジュウジツ</t>
    </rPh>
    <rPh sb="59" eb="60">
      <t>オオ</t>
    </rPh>
    <rPh sb="62" eb="64">
      <t>ビミ</t>
    </rPh>
    <rPh sb="70" eb="72">
      <t>ジッカン</t>
    </rPh>
    <rPh sb="73" eb="75">
      <t>コウブツ</t>
    </rPh>
    <rPh sb="88" eb="89">
      <t>シアワ</t>
    </rPh>
    <phoneticPr fontId="1"/>
  </si>
  <si>
    <t>Wayang Bali
[ワヤン･バリ]
六本木店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</si>
</sst>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47" x14ac:knownFonts="1">
    <font>
      <sz val="11"/>
      <name val="ＭＳ Ｐゴシック"/>
      <family val="3"/>
      <charset val="128"/>
      <scheme val="minor"/>
    </font>
    <font>
      <sz val="6"/>
      <name val="ＭＳ Ｐゴシック"/>
      <family val="3"/>
      <charset val="128"/>
    </font>
    <font>
      <sz val="11"/>
      <name val="ＭＳ Ｐ明朝"/>
      <family val="1"/>
      <charset val="128"/>
    </font>
    <font>
      <sz val="11"/>
      <name val="ＭＳ Ｐゴシック"/>
      <family val="3"/>
      <charset val="128"/>
    </font>
    <font>
      <sz val="11"/>
      <color indexed="10"/>
      <name val="ＭＳ Ｐゴシック"/>
      <family val="3"/>
      <charset val="128"/>
    </font>
    <font>
      <sz val="11"/>
      <name val="ＭＳ 明朝"/>
      <family val="1"/>
      <charset val="128"/>
    </font>
    <font>
      <strike/>
      <sz val="11"/>
      <name val="ＭＳ 明朝"/>
      <family val="1"/>
      <charset val="128"/>
    </font>
    <font>
      <strike/>
      <sz val="11"/>
      <color indexed="10"/>
      <name val="ＭＳ 明朝"/>
      <family val="1"/>
      <charset val="128"/>
    </font>
    <font>
      <strike/>
      <sz val="11"/>
      <name val="ＭＳ Ｐゴシック"/>
      <family val="3"/>
      <charset val="128"/>
    </font>
    <font>
      <strike/>
      <sz val="11"/>
      <color indexed="10"/>
      <name val="ＭＳ Ｐゴシック"/>
      <family val="3"/>
      <charset val="128"/>
    </font>
    <font>
      <sz val="6"/>
      <name val="ＭＳ Ｐゴシック"/>
      <family val="3"/>
      <charset val="128"/>
    </font>
    <font>
      <sz val="6"/>
      <name val="ＭＳ Ｐゴシック"/>
      <family val="3"/>
      <charset val="128"/>
    </font>
    <font>
      <b/>
      <sz val="13.5"/>
      <color indexed="10"/>
      <name val="ＭＳ Ｐゴシック"/>
      <family val="3"/>
      <charset val="128"/>
    </font>
    <font>
      <b/>
      <sz val="13.5"/>
      <color indexed="18"/>
      <name val="ＭＳ Ｐゴシック"/>
      <family val="3"/>
      <charset val="128"/>
    </font>
    <font>
      <sz val="6"/>
      <name val="ＭＳ Ｐゴシック"/>
      <family val="3"/>
      <charset val="128"/>
    </font>
    <font>
      <sz val="11"/>
      <color indexed="8"/>
      <name val="ＭＳ Ｐゴシック"/>
      <family val="3"/>
      <charset val="128"/>
    </font>
    <font>
      <sz val="11"/>
      <color indexed="10"/>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11"/>
      <color rgb="FF0000FF"/>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u/>
      <sz val="14"/>
      <color rgb="FF0000FF"/>
      <name val="ＭＳ Ｐゴシック"/>
      <family val="3"/>
      <charset val="128"/>
      <scheme val="minor"/>
    </font>
    <font>
      <b/>
      <i/>
      <sz val="18"/>
      <color rgb="FF800080"/>
      <name val="ＭＳ Ｐゴシック"/>
      <family val="3"/>
      <charset val="128"/>
      <scheme val="minor"/>
    </font>
    <font>
      <b/>
      <i/>
      <sz val="14"/>
      <color rgb="FFFF6600"/>
      <name val="ＭＳ Ｐゴシック"/>
      <family val="3"/>
      <charset val="128"/>
      <scheme val="minor"/>
    </font>
    <font>
      <b/>
      <i/>
      <sz val="11"/>
      <name val="ＭＳ Ｐゴシック"/>
      <family val="3"/>
      <charset val="128"/>
      <scheme val="minor"/>
    </font>
    <font>
      <b/>
      <sz val="11"/>
      <name val="ＭＳ Ｐゴシック"/>
      <family val="3"/>
      <charset val="128"/>
      <scheme val="minor"/>
    </font>
    <font>
      <sz val="11"/>
      <color rgb="FF000000"/>
      <name val="ＭＳ Ｐゴシック"/>
      <family val="3"/>
      <charset val="128"/>
      <scheme val="minor"/>
    </font>
    <font>
      <sz val="11"/>
      <color rgb="FF0000FF"/>
      <name val="ＭＳ Ｐゴシック"/>
      <family val="3"/>
      <charset val="128"/>
      <scheme val="minor"/>
    </font>
    <font>
      <u/>
      <sz val="12"/>
      <color rgb="FF0070C0"/>
      <name val="ＭＳ Ｐゴシック"/>
      <family val="3"/>
      <charset val="128"/>
    </font>
    <font>
      <sz val="13.5"/>
      <color rgb="FF0000A0"/>
      <name val="ＭＳ Ｐゴシック"/>
      <family val="3"/>
      <charset val="128"/>
      <scheme val="minor"/>
    </font>
    <font>
      <b/>
      <i/>
      <sz val="14"/>
      <color rgb="FF7030A0"/>
      <name val="ＭＳ Ｐゴシック"/>
      <family val="3"/>
      <charset val="128"/>
      <scheme val="minor"/>
    </font>
    <font>
      <b/>
      <sz val="13.5"/>
      <color rgb="FF993366"/>
      <name val="ＭＳ Ｐゴシック"/>
      <family val="3"/>
      <charset val="128"/>
      <scheme val="minor"/>
    </font>
    <font>
      <b/>
      <sz val="13.5"/>
      <color rgb="FFFF0000"/>
      <name val="ＭＳ Ｐゴシック"/>
      <family val="3"/>
      <charset val="128"/>
      <scheme val="minor"/>
    </font>
  </fonts>
  <fills count="4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tint="-0.34998626667073579"/>
        <bgColor indexed="64"/>
      </patternFill>
    </fill>
    <fill>
      <patternFill patternType="solid">
        <fgColor theme="0" tint="-0.34998626667073579"/>
        <bgColor rgb="FF000000"/>
      </patternFill>
    </fill>
    <fill>
      <patternFill patternType="solid">
        <fgColor rgb="FF969696"/>
        <bgColor rgb="FF000000"/>
      </patternFill>
    </fill>
    <fill>
      <patternFill patternType="solid">
        <fgColor theme="0" tint="-0.14999847407452621"/>
        <bgColor indexed="64"/>
      </patternFill>
    </fill>
    <fill>
      <patternFill patternType="solid">
        <fgColor rgb="FFFFFF00"/>
        <bgColor indexed="64"/>
      </patternFill>
    </fill>
    <fill>
      <patternFill patternType="solid">
        <fgColor rgb="FFFFCC00"/>
        <bgColor rgb="FF000000"/>
      </patternFill>
    </fill>
    <fill>
      <patternFill patternType="solid">
        <fgColor theme="6" tint="0.39997558519241921"/>
        <bgColor rgb="FF000000"/>
      </patternFill>
    </fill>
    <fill>
      <patternFill patternType="solid">
        <fgColor rgb="FFFF0000"/>
        <bgColor rgb="FF000000"/>
      </patternFill>
    </fill>
    <fill>
      <patternFill patternType="solid">
        <fgColor rgb="FF808000"/>
        <bgColor rgb="FF000000"/>
      </patternFill>
    </fill>
    <fill>
      <patternFill patternType="solid">
        <fgColor theme="9"/>
        <bgColor rgb="FF000000"/>
      </patternFill>
    </fill>
    <fill>
      <patternFill patternType="solid">
        <fgColor rgb="FF0099FF"/>
        <bgColor rgb="FF000000"/>
      </patternFill>
    </fill>
    <fill>
      <patternFill patternType="solid">
        <fgColor rgb="FFFF00FF"/>
        <bgColor rgb="FF000000"/>
      </patternFill>
    </fill>
    <fill>
      <patternFill patternType="solid">
        <fgColor rgb="FF00FF00"/>
        <bgColor rgb="FF000000"/>
      </patternFill>
    </fill>
    <fill>
      <patternFill patternType="solid">
        <fgColor rgb="FF9900FF"/>
        <bgColor rgb="FF000000"/>
      </patternFill>
    </fill>
    <fill>
      <patternFill patternType="solid">
        <fgColor rgb="FF9933FF"/>
        <bgColor rgb="FF000000"/>
      </patternFill>
    </fill>
    <fill>
      <patternFill patternType="solid">
        <fgColor rgb="FF996633"/>
        <bgColor rgb="FF000000"/>
      </patternFill>
    </fill>
  </fills>
  <borders count="98">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double">
        <color indexed="64"/>
      </bottom>
      <diagonal/>
    </border>
    <border>
      <left/>
      <right/>
      <top/>
      <bottom style="double">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double">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double">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double">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double">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double">
        <color indexed="64"/>
      </right>
      <top style="medium">
        <color indexed="64"/>
      </top>
      <bottom/>
      <diagonal/>
    </border>
    <border>
      <left style="thin">
        <color indexed="64"/>
      </left>
      <right style="double">
        <color indexed="64"/>
      </right>
      <top/>
      <bottom style="double">
        <color indexed="64"/>
      </bottom>
      <diagonal/>
    </border>
    <border>
      <left style="double">
        <color indexed="64"/>
      </left>
      <right style="thin">
        <color indexed="64"/>
      </right>
      <top style="medium">
        <color indexed="64"/>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diagonal/>
    </border>
    <border>
      <left style="double">
        <color indexed="64"/>
      </left>
      <right style="double">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000000"/>
      </left>
      <right style="thin">
        <color indexed="64"/>
      </right>
      <top style="thin">
        <color indexed="64"/>
      </top>
      <bottom style="medium">
        <color indexed="64"/>
      </bottom>
      <diagonal/>
    </border>
    <border>
      <left style="thin">
        <color indexed="64"/>
      </left>
      <right style="thin">
        <color indexed="64"/>
      </right>
      <top/>
      <bottom style="thin">
        <color rgb="FF000000"/>
      </bottom>
      <diagonal/>
    </border>
    <border>
      <left style="thin">
        <color rgb="FF000000"/>
      </left>
      <right style="medium">
        <color indexed="64"/>
      </right>
      <top style="thin">
        <color indexed="64"/>
      </top>
      <bottom style="medium">
        <color indexed="64"/>
      </bottom>
      <diagonal/>
    </border>
    <border>
      <left/>
      <right style="thin">
        <color rgb="FF000000"/>
      </right>
      <top style="medium">
        <color indexed="64"/>
      </top>
      <bottom style="thin">
        <color indexed="64"/>
      </bottom>
      <diagonal/>
    </border>
    <border>
      <left/>
      <right style="thin">
        <color rgb="FF000000"/>
      </right>
      <top style="thin">
        <color indexed="64"/>
      </top>
      <bottom style="medium">
        <color indexed="64"/>
      </bottom>
      <diagonal/>
    </border>
    <border>
      <left style="double">
        <color indexed="64"/>
      </left>
      <right style="thin">
        <color indexed="64"/>
      </right>
      <top/>
      <bottom style="double">
        <color rgb="FF000000"/>
      </bottom>
      <diagonal/>
    </border>
    <border>
      <left/>
      <right style="thin">
        <color rgb="FF000000"/>
      </right>
      <top style="double">
        <color indexed="64"/>
      </top>
      <bottom style="double">
        <color indexed="64"/>
      </bottom>
      <diagonal/>
    </border>
    <border>
      <left style="thin">
        <color rgb="FF000000"/>
      </left>
      <right/>
      <top style="double">
        <color indexed="64"/>
      </top>
      <bottom style="double">
        <color indexed="64"/>
      </bottom>
      <diagonal/>
    </border>
    <border>
      <left/>
      <right style="double">
        <color rgb="FF000000"/>
      </right>
      <top style="double">
        <color indexed="64"/>
      </top>
      <bottom style="double">
        <color indexed="64"/>
      </bottom>
      <diagonal/>
    </border>
    <border>
      <left style="double">
        <color indexed="64"/>
      </left>
      <right style="double">
        <color indexed="64"/>
      </right>
      <top/>
      <bottom style="double">
        <color rgb="FF000000"/>
      </bottom>
      <diagonal/>
    </border>
    <border>
      <left style="thin">
        <color indexed="64"/>
      </left>
      <right style="medium">
        <color indexed="64"/>
      </right>
      <top/>
      <bottom style="thin">
        <color rgb="FF000000"/>
      </bottom>
      <diagonal/>
    </border>
    <border>
      <left style="double">
        <color indexed="64"/>
      </left>
      <right style="thin">
        <color indexed="64"/>
      </right>
      <top/>
      <bottom style="thin">
        <color rgb="FF000000"/>
      </bottom>
      <diagonal/>
    </border>
    <border>
      <left style="medium">
        <color indexed="64"/>
      </left>
      <right style="thin">
        <color indexed="64"/>
      </right>
      <top/>
      <bottom style="thin">
        <color rgb="FF000000"/>
      </bottom>
      <diagonal/>
    </border>
  </borders>
  <cellStyleXfs count="43">
    <xf numFmtId="0" fontId="0" fillId="0" borderId="0"/>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9" fillId="0" borderId="0" applyNumberFormat="0" applyFill="0" applyBorder="0" applyAlignment="0" applyProtection="0">
      <alignment vertical="center"/>
    </xf>
    <xf numFmtId="0" fontId="20" fillId="26" borderId="76" applyNumberFormat="0" applyAlignment="0" applyProtection="0">
      <alignment vertical="center"/>
    </xf>
    <xf numFmtId="0" fontId="21" fillId="27" borderId="0" applyNumberFormat="0" applyBorder="0" applyAlignment="0" applyProtection="0">
      <alignment vertical="center"/>
    </xf>
    <xf numFmtId="0" fontId="22" fillId="0" borderId="0" applyNumberFormat="0" applyFill="0" applyBorder="0" applyAlignment="0" applyProtection="0">
      <alignment vertical="center"/>
    </xf>
    <xf numFmtId="0" fontId="17" fillId="28" borderId="77" applyNumberFormat="0" applyFont="0" applyAlignment="0" applyProtection="0">
      <alignment vertical="center"/>
    </xf>
    <xf numFmtId="0" fontId="23" fillId="0" borderId="78" applyNumberFormat="0" applyFill="0" applyAlignment="0" applyProtection="0">
      <alignment vertical="center"/>
    </xf>
    <xf numFmtId="0" fontId="24" fillId="29" borderId="0" applyNumberFormat="0" applyBorder="0" applyAlignment="0" applyProtection="0">
      <alignment vertical="center"/>
    </xf>
    <xf numFmtId="0" fontId="25" fillId="30" borderId="79" applyNumberFormat="0" applyAlignment="0" applyProtection="0">
      <alignment vertical="center"/>
    </xf>
    <xf numFmtId="0" fontId="26" fillId="0" borderId="0" applyNumberFormat="0" applyFill="0" applyBorder="0" applyAlignment="0" applyProtection="0">
      <alignment vertical="center"/>
    </xf>
    <xf numFmtId="0" fontId="27" fillId="0" borderId="80" applyNumberFormat="0" applyFill="0" applyAlignment="0" applyProtection="0">
      <alignment vertical="center"/>
    </xf>
    <xf numFmtId="0" fontId="28" fillId="0" borderId="81" applyNumberFormat="0" applyFill="0" applyAlignment="0" applyProtection="0">
      <alignment vertical="center"/>
    </xf>
    <xf numFmtId="0" fontId="29" fillId="0" borderId="82" applyNumberFormat="0" applyFill="0" applyAlignment="0" applyProtection="0">
      <alignment vertical="center"/>
    </xf>
    <xf numFmtId="0" fontId="29" fillId="0" borderId="0" applyNumberFormat="0" applyFill="0" applyBorder="0" applyAlignment="0" applyProtection="0">
      <alignment vertical="center"/>
    </xf>
    <xf numFmtId="0" fontId="30" fillId="0" borderId="83" applyNumberFormat="0" applyFill="0" applyAlignment="0" applyProtection="0">
      <alignment vertical="center"/>
    </xf>
    <xf numFmtId="0" fontId="31" fillId="30" borderId="84" applyNumberFormat="0" applyAlignment="0" applyProtection="0">
      <alignment vertical="center"/>
    </xf>
    <xf numFmtId="0" fontId="32" fillId="0" borderId="0" applyNumberFormat="0" applyFill="0" applyBorder="0" applyAlignment="0" applyProtection="0">
      <alignment vertical="center"/>
    </xf>
    <xf numFmtId="0" fontId="33" fillId="31" borderId="79" applyNumberFormat="0" applyAlignment="0" applyProtection="0">
      <alignment vertical="center"/>
    </xf>
    <xf numFmtId="0" fontId="34" fillId="32" borderId="0" applyNumberFormat="0" applyBorder="0" applyAlignment="0" applyProtection="0">
      <alignment vertical="center"/>
    </xf>
  </cellStyleXfs>
  <cellXfs count="350">
    <xf numFmtId="0" fontId="0" fillId="0" borderId="0" xfId="0"/>
    <xf numFmtId="176" fontId="0" fillId="0" borderId="0" xfId="0" applyNumberFormat="1"/>
    <xf numFmtId="0" fontId="0" fillId="0" borderId="0" xfId="0" applyAlignment="1">
      <alignment horizontal="center"/>
    </xf>
    <xf numFmtId="0" fontId="0" fillId="0" borderId="0" xfId="0" applyAlignment="1">
      <alignment wrapText="1"/>
    </xf>
    <xf numFmtId="0" fontId="35" fillId="0" borderId="0" xfId="28" applyFont="1" applyAlignment="1">
      <alignment horizontal="center"/>
    </xf>
    <xf numFmtId="0" fontId="36" fillId="0" borderId="0" xfId="0" applyFont="1"/>
    <xf numFmtId="0" fontId="37" fillId="0" borderId="0" xfId="0" applyFont="1"/>
    <xf numFmtId="0" fontId="0" fillId="0" borderId="1" xfId="0" applyBorder="1" applyAlignment="1">
      <alignment horizontal="left"/>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vertical="center"/>
    </xf>
    <xf numFmtId="0" fontId="0" fillId="0" borderId="3" xfId="0" applyBorder="1" applyAlignment="1">
      <alignment horizontal="center" vertical="center" wrapText="1"/>
    </xf>
    <xf numFmtId="0" fontId="38" fillId="0" borderId="4" xfId="0" applyFont="1" applyBorder="1" applyAlignment="1">
      <alignment horizontal="center" vertical="center"/>
    </xf>
    <xf numFmtId="0" fontId="39" fillId="0" borderId="5" xfId="0" applyFont="1" applyBorder="1" applyAlignment="1">
      <alignment horizontal="center" vertical="top" wrapText="1"/>
    </xf>
    <xf numFmtId="0" fontId="39" fillId="0" borderId="6" xfId="0" applyFont="1" applyBorder="1" applyAlignment="1">
      <alignment vertical="top"/>
    </xf>
    <xf numFmtId="0" fontId="0" fillId="0" borderId="6" xfId="0" applyBorder="1" applyAlignment="1">
      <alignment vertical="top" wrapText="1"/>
    </xf>
    <xf numFmtId="0" fontId="22" fillId="0" borderId="6" xfId="28" applyBorder="1" applyAlignment="1">
      <alignment vertical="top" wrapText="1"/>
    </xf>
    <xf numFmtId="176" fontId="0" fillId="0" borderId="7" xfId="0" applyNumberFormat="1" applyBorder="1" applyAlignment="1">
      <alignment vertical="top"/>
    </xf>
    <xf numFmtId="14" fontId="0" fillId="0" borderId="8" xfId="0" applyNumberFormat="1" applyBorder="1" applyAlignment="1">
      <alignment horizontal="center" vertical="top" wrapText="1"/>
    </xf>
    <xf numFmtId="0" fontId="0" fillId="0" borderId="8" xfId="0" applyBorder="1" applyAlignment="1">
      <alignment vertical="top" wrapText="1"/>
    </xf>
    <xf numFmtId="0" fontId="0" fillId="0" borderId="9" xfId="0" applyBorder="1" applyAlignment="1">
      <alignment horizontal="center" vertical="center"/>
    </xf>
    <xf numFmtId="0" fontId="0" fillId="0" borderId="6" xfId="0" applyBorder="1" applyAlignment="1">
      <alignment horizontal="center" vertical="center" wrapText="1"/>
    </xf>
    <xf numFmtId="0" fontId="0" fillId="0" borderId="6" xfId="0" applyBorder="1" applyAlignment="1">
      <alignment horizontal="center" vertical="center"/>
    </xf>
    <xf numFmtId="0" fontId="39" fillId="0" borderId="5" xfId="0" applyFont="1" applyBorder="1" applyAlignment="1">
      <alignment horizontal="center" vertical="top"/>
    </xf>
    <xf numFmtId="14" fontId="0" fillId="0" borderId="8" xfId="0" applyNumberFormat="1" applyBorder="1" applyAlignment="1">
      <alignment horizontal="center" vertical="top"/>
    </xf>
    <xf numFmtId="0" fontId="0" fillId="0" borderId="0" xfId="0" applyAlignment="1">
      <alignment vertical="top"/>
    </xf>
    <xf numFmtId="0" fontId="0" fillId="0" borderId="0" xfId="0" applyAlignment="1">
      <alignment horizontal="center" vertical="top"/>
    </xf>
    <xf numFmtId="0" fontId="39" fillId="0" borderId="6" xfId="0" applyFont="1" applyBorder="1" applyAlignment="1">
      <alignment vertical="top" wrapText="1"/>
    </xf>
    <xf numFmtId="0" fontId="40" fillId="0" borderId="10" xfId="0" applyFont="1" applyBorder="1" applyAlignment="1">
      <alignment vertical="top" wrapText="1"/>
    </xf>
    <xf numFmtId="0" fontId="22" fillId="0" borderId="10" xfId="28" applyBorder="1" applyAlignment="1">
      <alignment vertical="top" wrapText="1"/>
    </xf>
    <xf numFmtId="0" fontId="0" fillId="0" borderId="10" xfId="0" applyBorder="1" applyAlignment="1">
      <alignment vertical="top"/>
    </xf>
    <xf numFmtId="0" fontId="41" fillId="0" borderId="6" xfId="28" applyFont="1" applyBorder="1" applyAlignment="1">
      <alignment horizontal="center" vertical="center" wrapText="1"/>
    </xf>
    <xf numFmtId="0" fontId="39" fillId="0" borderId="11" xfId="0" applyFont="1" applyBorder="1" applyAlignment="1">
      <alignment horizontal="center" vertical="top"/>
    </xf>
    <xf numFmtId="0" fontId="39" fillId="0" borderId="12" xfId="0" applyFont="1" applyBorder="1" applyAlignment="1">
      <alignment vertical="top" wrapText="1"/>
    </xf>
    <xf numFmtId="176" fontId="0" fillId="0" borderId="13" xfId="0" applyNumberFormat="1" applyBorder="1" applyAlignment="1">
      <alignment vertical="top"/>
    </xf>
    <xf numFmtId="14" fontId="0" fillId="0" borderId="14" xfId="0" applyNumberFormat="1" applyBorder="1" applyAlignment="1">
      <alignment horizontal="center" vertical="top"/>
    </xf>
    <xf numFmtId="0" fontId="0" fillId="0" borderId="14" xfId="0" applyBorder="1" applyAlignment="1">
      <alignment vertical="top" wrapText="1"/>
    </xf>
    <xf numFmtId="0" fontId="0" fillId="0" borderId="15" xfId="0" applyBorder="1" applyAlignment="1">
      <alignment horizontal="center" vertical="center"/>
    </xf>
    <xf numFmtId="0" fontId="0" fillId="0" borderId="12" xfId="0" applyBorder="1" applyAlignment="1">
      <alignment horizontal="center" vertical="center"/>
    </xf>
    <xf numFmtId="0" fontId="0" fillId="0" borderId="0" xfId="0" applyAlignment="1">
      <alignment horizontal="right" vertical="top"/>
    </xf>
    <xf numFmtId="176" fontId="0" fillId="0" borderId="16" xfId="0" applyNumberFormat="1" applyBorder="1" applyAlignment="1">
      <alignment vertical="top"/>
    </xf>
    <xf numFmtId="176" fontId="0" fillId="0" borderId="0" xfId="0" applyNumberFormat="1" applyAlignment="1">
      <alignment vertical="top"/>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xf>
    <xf numFmtId="0" fontId="0" fillId="0" borderId="20" xfId="0" applyBorder="1" applyAlignment="1">
      <alignment horizontal="center"/>
    </xf>
    <xf numFmtId="0" fontId="0" fillId="0" borderId="2" xfId="0" applyBorder="1" applyAlignment="1">
      <alignment horizontal="left"/>
    </xf>
    <xf numFmtId="0" fontId="0" fillId="0" borderId="5" xfId="0" applyBorder="1" applyAlignment="1">
      <alignment horizontal="center"/>
    </xf>
    <xf numFmtId="0" fontId="0" fillId="0" borderId="7" xfId="0" applyBorder="1" applyAlignment="1">
      <alignment horizontal="left"/>
    </xf>
    <xf numFmtId="0" fontId="0" fillId="0" borderId="21" xfId="0" applyBorder="1" applyAlignment="1">
      <alignment horizontal="left"/>
    </xf>
    <xf numFmtId="0" fontId="0" fillId="0" borderId="22" xfId="0" applyBorder="1" applyAlignment="1">
      <alignment horizontal="left"/>
    </xf>
    <xf numFmtId="0" fontId="0" fillId="0" borderId="23" xfId="0" applyBorder="1" applyAlignment="1">
      <alignment horizontal="left"/>
    </xf>
    <xf numFmtId="0" fontId="0" fillId="0" borderId="24" xfId="0" applyBorder="1" applyAlignment="1">
      <alignment horizontal="left"/>
    </xf>
    <xf numFmtId="0" fontId="0" fillId="0" borderId="25" xfId="0" applyBorder="1" applyAlignment="1">
      <alignment horizontal="left"/>
    </xf>
    <xf numFmtId="0" fontId="0" fillId="0" borderId="13" xfId="0" applyBorder="1" applyAlignment="1">
      <alignment horizontal="left"/>
    </xf>
    <xf numFmtId="0" fontId="0" fillId="0" borderId="15" xfId="0" applyBorder="1" applyAlignment="1">
      <alignment horizontal="center"/>
    </xf>
    <xf numFmtId="0" fontId="0" fillId="0" borderId="26" xfId="0" applyBorder="1" applyAlignment="1">
      <alignment horizontal="left"/>
    </xf>
    <xf numFmtId="0" fontId="39" fillId="0" borderId="27" xfId="0" applyFont="1" applyBorder="1" applyAlignment="1">
      <alignment horizontal="center" vertical="top"/>
    </xf>
    <xf numFmtId="0" fontId="0" fillId="0" borderId="10" xfId="0" applyBorder="1" applyAlignment="1">
      <alignment horizontal="center" vertical="center"/>
    </xf>
    <xf numFmtId="0" fontId="22" fillId="0" borderId="6" xfId="28" applyBorder="1" applyAlignment="1">
      <alignment horizontal="justify" vertical="top" wrapText="1"/>
    </xf>
    <xf numFmtId="0" fontId="0" fillId="0" borderId="6" xfId="0" applyBorder="1" applyAlignment="1">
      <alignment vertical="top"/>
    </xf>
    <xf numFmtId="0" fontId="0" fillId="0" borderId="6" xfId="0" applyBorder="1" applyAlignment="1">
      <alignment horizontal="left" vertical="top" wrapText="1"/>
    </xf>
    <xf numFmtId="176" fontId="0" fillId="0" borderId="7" xfId="0" applyNumberFormat="1" applyBorder="1" applyAlignment="1">
      <alignment horizontal="center" vertical="top"/>
    </xf>
    <xf numFmtId="176" fontId="0" fillId="0" borderId="7" xfId="0" applyNumberFormat="1" applyBorder="1" applyAlignment="1">
      <alignment vertical="top" wrapText="1"/>
    </xf>
    <xf numFmtId="0" fontId="0" fillId="0" borderId="7" xfId="0" applyBorder="1" applyAlignment="1">
      <alignment vertical="top" wrapText="1"/>
    </xf>
    <xf numFmtId="0" fontId="0" fillId="0" borderId="28" xfId="0" applyBorder="1" applyAlignment="1">
      <alignment horizontal="left"/>
    </xf>
    <xf numFmtId="0" fontId="0" fillId="0" borderId="10" xfId="0" applyBorder="1" applyAlignment="1">
      <alignment horizontal="center" vertical="center" wrapText="1"/>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0" fillId="0" borderId="85" xfId="0" applyBorder="1" applyAlignment="1">
      <alignment horizontal="center" vertical="center"/>
    </xf>
    <xf numFmtId="0" fontId="22" fillId="0" borderId="6" xfId="28" applyBorder="1" applyAlignment="1">
      <alignment horizontal="left" vertical="top" wrapText="1"/>
    </xf>
    <xf numFmtId="0" fontId="0" fillId="33" borderId="3" xfId="0" applyFill="1" applyBorder="1" applyAlignment="1">
      <alignment horizontal="center" vertical="center" wrapText="1"/>
    </xf>
    <xf numFmtId="0" fontId="0" fillId="34" borderId="3" xfId="0" applyFill="1" applyBorder="1" applyAlignment="1">
      <alignment horizontal="center" vertical="center" wrapText="1"/>
    </xf>
    <xf numFmtId="0" fontId="0" fillId="34" borderId="31" xfId="0" applyFill="1" applyBorder="1" applyAlignment="1">
      <alignment horizontal="center" vertical="center" wrapText="1"/>
    </xf>
    <xf numFmtId="0" fontId="0" fillId="33" borderId="31" xfId="0" applyFill="1" applyBorder="1" applyAlignment="1">
      <alignment horizontal="center" vertical="center" wrapText="1"/>
    </xf>
    <xf numFmtId="0" fontId="0" fillId="0" borderId="9" xfId="0" applyBorder="1" applyAlignment="1">
      <alignment horizontal="center"/>
    </xf>
    <xf numFmtId="0" fontId="0" fillId="0" borderId="32" xfId="0" applyBorder="1" applyAlignment="1">
      <alignment horizontal="center"/>
    </xf>
    <xf numFmtId="0" fontId="0" fillId="35" borderId="20" xfId="0" applyFill="1" applyBorder="1" applyAlignment="1">
      <alignment horizontal="center"/>
    </xf>
    <xf numFmtId="0" fontId="0" fillId="0" borderId="11" xfId="0" applyBorder="1" applyAlignment="1">
      <alignment horizontal="center"/>
    </xf>
    <xf numFmtId="0" fontId="0" fillId="0" borderId="0" xfId="0" applyAlignment="1">
      <alignment vertical="top" wrapText="1"/>
    </xf>
    <xf numFmtId="0" fontId="0" fillId="0" borderId="12" xfId="0" applyBorder="1" applyAlignment="1">
      <alignment vertical="top" wrapText="1"/>
    </xf>
    <xf numFmtId="0" fontId="0" fillId="0" borderId="33" xfId="0" applyBorder="1" applyAlignment="1">
      <alignment horizontal="center" vertical="center" wrapText="1"/>
    </xf>
    <xf numFmtId="0" fontId="0" fillId="0" borderId="34" xfId="0" applyBorder="1" applyAlignment="1">
      <alignment horizontal="center" vertical="center"/>
    </xf>
    <xf numFmtId="0" fontId="0" fillId="0" borderId="35" xfId="0" applyBorder="1" applyAlignment="1">
      <alignment horizontal="center" vertical="center"/>
    </xf>
    <xf numFmtId="0" fontId="3" fillId="0" borderId="34" xfId="0" applyFont="1" applyBorder="1" applyAlignment="1">
      <alignment horizontal="center" vertical="center"/>
    </xf>
    <xf numFmtId="0" fontId="3" fillId="0" borderId="36" xfId="0" applyFont="1" applyBorder="1" applyAlignment="1">
      <alignment horizontal="center" vertical="center"/>
    </xf>
    <xf numFmtId="0" fontId="0" fillId="0" borderId="37" xfId="0" applyBorder="1" applyAlignment="1">
      <alignment horizontal="center" vertical="center"/>
    </xf>
    <xf numFmtId="0" fontId="0" fillId="0" borderId="33" xfId="0" applyBorder="1" applyAlignment="1">
      <alignment horizontal="center" vertical="center"/>
    </xf>
    <xf numFmtId="0" fontId="0" fillId="0" borderId="38" xfId="0" applyBorder="1" applyAlignment="1">
      <alignment horizontal="center" vertical="center"/>
    </xf>
    <xf numFmtId="0" fontId="0" fillId="0" borderId="36" xfId="0" applyBorder="1" applyAlignment="1">
      <alignment horizontal="center" vertical="center"/>
    </xf>
    <xf numFmtId="0" fontId="41" fillId="0" borderId="30" xfId="28" applyFont="1" applyBorder="1" applyAlignment="1">
      <alignment horizontal="center" vertical="center" wrapText="1"/>
    </xf>
    <xf numFmtId="0" fontId="0" fillId="0" borderId="12" xfId="0" applyBorder="1" applyAlignment="1">
      <alignment horizontal="center" vertical="center" wrapText="1"/>
    </xf>
    <xf numFmtId="0" fontId="39" fillId="0" borderId="10" xfId="0" applyFont="1" applyBorder="1" applyAlignment="1">
      <alignment vertical="top" wrapText="1"/>
    </xf>
    <xf numFmtId="176" fontId="0" fillId="0" borderId="22" xfId="0" applyNumberFormat="1" applyBorder="1" applyAlignment="1">
      <alignment vertical="top"/>
    </xf>
    <xf numFmtId="14" fontId="0" fillId="0" borderId="21" xfId="0" applyNumberFormat="1" applyBorder="1" applyAlignment="1">
      <alignment horizontal="center" vertical="top"/>
    </xf>
    <xf numFmtId="0" fontId="0" fillId="0" borderId="21" xfId="0" applyBorder="1" applyAlignment="1">
      <alignment vertical="top" wrapText="1"/>
    </xf>
    <xf numFmtId="0" fontId="0" fillId="0" borderId="32" xfId="0" applyBorder="1" applyAlignment="1">
      <alignment horizontal="center" vertical="center"/>
    </xf>
    <xf numFmtId="0" fontId="0" fillId="0" borderId="39" xfId="0" applyBorder="1" applyAlignment="1">
      <alignment horizontal="center" vertical="center"/>
    </xf>
    <xf numFmtId="0" fontId="0" fillId="0" borderId="0" xfId="0" applyAlignment="1">
      <alignment horizontal="left"/>
    </xf>
    <xf numFmtId="0" fontId="0" fillId="0" borderId="10" xfId="0" applyBorder="1" applyAlignment="1">
      <alignment vertical="top" wrapText="1"/>
    </xf>
    <xf numFmtId="14" fontId="0" fillId="0" borderId="14" xfId="0" applyNumberFormat="1" applyBorder="1" applyAlignment="1">
      <alignment horizontal="center" vertical="top" wrapText="1"/>
    </xf>
    <xf numFmtId="0" fontId="39" fillId="0" borderId="13" xfId="0" applyFont="1" applyBorder="1" applyAlignment="1">
      <alignment vertical="top"/>
    </xf>
    <xf numFmtId="0" fontId="0" fillId="0" borderId="13" xfId="0" applyBorder="1" applyAlignment="1">
      <alignment vertical="top" wrapText="1"/>
    </xf>
    <xf numFmtId="0" fontId="0" fillId="0" borderId="25" xfId="0" applyBorder="1" applyAlignment="1">
      <alignment vertical="top"/>
    </xf>
    <xf numFmtId="0" fontId="2" fillId="0" borderId="25" xfId="0" applyFont="1" applyBorder="1" applyAlignment="1">
      <alignment vertical="top"/>
    </xf>
    <xf numFmtId="176" fontId="0" fillId="0" borderId="25" xfId="0" applyNumberFormat="1" applyBorder="1" applyAlignment="1">
      <alignment vertical="top"/>
    </xf>
    <xf numFmtId="0" fontId="0" fillId="0" borderId="25" xfId="0" applyBorder="1" applyAlignment="1">
      <alignment horizontal="center" vertical="top"/>
    </xf>
    <xf numFmtId="0" fontId="39" fillId="0" borderId="24" xfId="0" applyFont="1" applyBorder="1" applyAlignment="1">
      <alignment vertical="top"/>
    </xf>
    <xf numFmtId="0" fontId="39" fillId="0" borderId="40" xfId="0" applyFont="1" applyBorder="1" applyAlignment="1">
      <alignment horizontal="center" vertical="top"/>
    </xf>
    <xf numFmtId="0" fontId="0" fillId="0" borderId="41" xfId="0" applyBorder="1" applyAlignment="1">
      <alignment horizontal="center" vertical="center"/>
    </xf>
    <xf numFmtId="0" fontId="0" fillId="0" borderId="42" xfId="0" applyBorder="1" applyAlignment="1">
      <alignment vertical="top" wrapText="1"/>
    </xf>
    <xf numFmtId="176" fontId="0" fillId="0" borderId="42" xfId="0" applyNumberFormat="1" applyBorder="1" applyAlignment="1">
      <alignment vertical="top"/>
    </xf>
    <xf numFmtId="14" fontId="0" fillId="0" borderId="42" xfId="0" applyNumberFormat="1" applyBorder="1" applyAlignment="1">
      <alignment horizontal="center" vertical="top"/>
    </xf>
    <xf numFmtId="0" fontId="0" fillId="0" borderId="13" xfId="0" applyBorder="1" applyAlignment="1">
      <alignment vertical="top"/>
    </xf>
    <xf numFmtId="0" fontId="0" fillId="0" borderId="13" xfId="0" applyBorder="1" applyAlignment="1">
      <alignment horizontal="center" vertical="top"/>
    </xf>
    <xf numFmtId="0" fontId="39" fillId="0" borderId="0" xfId="0" applyFont="1" applyAlignment="1">
      <alignment vertical="top"/>
    </xf>
    <xf numFmtId="0" fontId="41" fillId="0" borderId="43" xfId="28" applyFont="1" applyBorder="1" applyAlignment="1">
      <alignment horizontal="center" vertical="center" wrapText="1"/>
    </xf>
    <xf numFmtId="0" fontId="39" fillId="36" borderId="5" xfId="0" applyFont="1" applyFill="1" applyBorder="1" applyAlignment="1">
      <alignment horizontal="center" vertical="top"/>
    </xf>
    <xf numFmtId="0" fontId="39" fillId="36" borderId="6" xfId="0" applyFont="1" applyFill="1" applyBorder="1" applyAlignment="1">
      <alignment vertical="top"/>
    </xf>
    <xf numFmtId="0" fontId="0" fillId="36" borderId="0" xfId="0" applyFill="1" applyAlignment="1">
      <alignment vertical="top" wrapText="1"/>
    </xf>
    <xf numFmtId="0" fontId="39" fillId="36" borderId="11" xfId="0" applyFont="1" applyFill="1" applyBorder="1" applyAlignment="1">
      <alignment horizontal="center" vertical="top"/>
    </xf>
    <xf numFmtId="0" fontId="39" fillId="36" borderId="12" xfId="0" applyFont="1" applyFill="1" applyBorder="1" applyAlignment="1">
      <alignment vertical="top" wrapText="1"/>
    </xf>
    <xf numFmtId="0" fontId="0" fillId="36" borderId="12" xfId="0" applyFill="1" applyBorder="1" applyAlignment="1">
      <alignment vertical="top" wrapText="1"/>
    </xf>
    <xf numFmtId="0" fontId="0" fillId="36" borderId="6" xfId="0" applyFill="1" applyBorder="1" applyAlignment="1">
      <alignment vertical="top" wrapText="1"/>
    </xf>
    <xf numFmtId="0" fontId="39" fillId="36" borderId="6" xfId="0" applyFont="1" applyFill="1" applyBorder="1" applyAlignment="1">
      <alignment vertical="top" wrapText="1"/>
    </xf>
    <xf numFmtId="0" fontId="39" fillId="36" borderId="27" xfId="0" applyFont="1" applyFill="1" applyBorder="1" applyAlignment="1">
      <alignment horizontal="center" vertical="top"/>
    </xf>
    <xf numFmtId="0" fontId="0" fillId="36" borderId="6" xfId="0" applyFill="1" applyBorder="1" applyAlignment="1">
      <alignment horizontal="left" vertical="top" wrapText="1"/>
    </xf>
    <xf numFmtId="14" fontId="0" fillId="0" borderId="21" xfId="0" applyNumberFormat="1" applyBorder="1" applyAlignment="1">
      <alignment horizontal="center" vertical="top" wrapText="1"/>
    </xf>
    <xf numFmtId="176" fontId="0" fillId="0" borderId="13" xfId="0" applyNumberFormat="1" applyBorder="1" applyAlignment="1">
      <alignment horizontal="center" vertical="center"/>
    </xf>
    <xf numFmtId="176" fontId="0" fillId="0" borderId="22" xfId="0" applyNumberFormat="1" applyBorder="1" applyAlignment="1">
      <alignment horizontal="center" vertical="center"/>
    </xf>
    <xf numFmtId="0" fontId="5" fillId="0" borderId="6" xfId="0" applyFont="1" applyBorder="1" applyAlignment="1">
      <alignment vertical="top" wrapText="1"/>
    </xf>
    <xf numFmtId="0" fontId="5" fillId="0" borderId="29" xfId="0" applyFont="1" applyBorder="1" applyAlignment="1">
      <alignment vertical="top" wrapText="1"/>
    </xf>
    <xf numFmtId="0" fontId="5" fillId="0" borderId="0" xfId="0" applyFont="1" applyAlignment="1">
      <alignment vertical="top" wrapText="1"/>
    </xf>
    <xf numFmtId="0" fontId="6" fillId="36" borderId="43" xfId="0" applyFont="1" applyFill="1" applyBorder="1" applyAlignment="1">
      <alignment vertical="top" wrapText="1"/>
    </xf>
    <xf numFmtId="0" fontId="6" fillId="36" borderId="13" xfId="0" applyFont="1" applyFill="1" applyBorder="1" applyAlignment="1">
      <alignment vertical="top" wrapText="1"/>
    </xf>
    <xf numFmtId="0" fontId="5" fillId="0" borderId="6" xfId="0" applyFont="1" applyBorder="1" applyAlignment="1">
      <alignment horizontal="justify" vertical="top" wrapText="1"/>
    </xf>
    <xf numFmtId="0" fontId="5" fillId="0" borderId="10" xfId="0" applyFont="1" applyBorder="1" applyAlignment="1">
      <alignment horizontal="justify" vertical="top" wrapText="1"/>
    </xf>
    <xf numFmtId="0" fontId="6" fillId="36" borderId="6" xfId="0" applyFont="1" applyFill="1" applyBorder="1" applyAlignment="1">
      <alignment vertical="top" wrapText="1"/>
    </xf>
    <xf numFmtId="0" fontId="5" fillId="0" borderId="10" xfId="0" applyFont="1" applyBorder="1" applyAlignment="1">
      <alignment vertical="top" wrapText="1"/>
    </xf>
    <xf numFmtId="0" fontId="5" fillId="0" borderId="12" xfId="0" applyFont="1" applyBorder="1" applyAlignment="1">
      <alignment vertical="top" wrapText="1"/>
    </xf>
    <xf numFmtId="0" fontId="0" fillId="36" borderId="10" xfId="0" applyFill="1" applyBorder="1" applyAlignment="1">
      <alignment vertical="top" wrapText="1"/>
    </xf>
    <xf numFmtId="0" fontId="6" fillId="36" borderId="10" xfId="0" applyFont="1" applyFill="1" applyBorder="1" applyAlignment="1">
      <alignment vertical="top" wrapText="1"/>
    </xf>
    <xf numFmtId="176" fontId="0" fillId="0" borderId="43" xfId="0" applyNumberFormat="1" applyBorder="1" applyAlignment="1">
      <alignment vertical="top"/>
    </xf>
    <xf numFmtId="14" fontId="0" fillId="0" borderId="43" xfId="0" applyNumberFormat="1" applyBorder="1" applyAlignment="1">
      <alignment horizontal="center" vertical="top"/>
    </xf>
    <xf numFmtId="176" fontId="0" fillId="0" borderId="29" xfId="0" applyNumberFormat="1" applyBorder="1" applyAlignment="1">
      <alignment horizontal="center" vertical="center"/>
    </xf>
    <xf numFmtId="14" fontId="0" fillId="0" borderId="29" xfId="0" applyNumberFormat="1" applyBorder="1" applyAlignment="1">
      <alignment horizontal="center" vertical="center"/>
    </xf>
    <xf numFmtId="0" fontId="0" fillId="0" borderId="21" xfId="0" applyBorder="1" applyAlignment="1">
      <alignment horizontal="center" vertical="center" wrapText="1"/>
    </xf>
    <xf numFmtId="0" fontId="0" fillId="0" borderId="44" xfId="0" applyBorder="1" applyAlignment="1">
      <alignment horizontal="center" vertical="center"/>
    </xf>
    <xf numFmtId="0" fontId="0" fillId="0" borderId="86" xfId="0" applyBorder="1" applyAlignment="1">
      <alignment horizontal="center" vertical="center"/>
    </xf>
    <xf numFmtId="0" fontId="38" fillId="0" borderId="31" xfId="0" applyFont="1" applyBorder="1" applyAlignment="1">
      <alignment horizontal="center" vertical="center"/>
    </xf>
    <xf numFmtId="0" fontId="0" fillId="0" borderId="45" xfId="0" applyBorder="1"/>
    <xf numFmtId="0" fontId="0" fillId="0" borderId="23" xfId="0" applyBorder="1" applyAlignment="1">
      <alignment horizontal="center" vertical="center"/>
    </xf>
    <xf numFmtId="0" fontId="0" fillId="0" borderId="46" xfId="0" applyBorder="1" applyAlignment="1">
      <alignment horizontal="center" vertical="center"/>
    </xf>
    <xf numFmtId="0" fontId="0" fillId="0" borderId="45" xfId="0" applyBorder="1" applyAlignment="1">
      <alignment vertical="top"/>
    </xf>
    <xf numFmtId="0" fontId="0" fillId="0" borderId="2" xfId="0" applyBorder="1" applyAlignment="1">
      <alignment horizontal="center" vertical="center"/>
    </xf>
    <xf numFmtId="0" fontId="0" fillId="0" borderId="47" xfId="0" applyBorder="1" applyAlignment="1">
      <alignment vertical="top"/>
    </xf>
    <xf numFmtId="0" fontId="0" fillId="0" borderId="13" xfId="0" applyBorder="1"/>
    <xf numFmtId="0" fontId="0" fillId="0" borderId="87"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176" fontId="0" fillId="0" borderId="50" xfId="0" applyNumberFormat="1" applyBorder="1" applyAlignment="1">
      <alignment vertical="top"/>
    </xf>
    <xf numFmtId="14" fontId="0" fillId="0" borderId="50" xfId="0" applyNumberFormat="1" applyBorder="1" applyAlignment="1">
      <alignment horizontal="center" vertical="top"/>
    </xf>
    <xf numFmtId="0" fontId="0" fillId="0" borderId="50" xfId="0" applyBorder="1" applyAlignment="1">
      <alignment vertical="top" wrapText="1"/>
    </xf>
    <xf numFmtId="0" fontId="0" fillId="0" borderId="51" xfId="0" applyBorder="1" applyAlignment="1">
      <alignment horizontal="center" vertical="center"/>
    </xf>
    <xf numFmtId="14" fontId="0" fillId="0" borderId="52" xfId="0" applyNumberFormat="1" applyBorder="1" applyAlignment="1">
      <alignment horizontal="center" vertical="top"/>
    </xf>
    <xf numFmtId="0" fontId="0" fillId="0" borderId="52" xfId="0" applyBorder="1" applyAlignment="1">
      <alignment vertical="top" wrapText="1"/>
    </xf>
    <xf numFmtId="0" fontId="0" fillId="0" borderId="44" xfId="0" applyBorder="1" applyAlignment="1">
      <alignment vertical="top" wrapText="1"/>
    </xf>
    <xf numFmtId="0" fontId="42" fillId="0" borderId="0" xfId="28" applyFont="1" applyAlignment="1">
      <alignment horizontal="center" vertical="center"/>
    </xf>
    <xf numFmtId="0" fontId="0" fillId="0" borderId="0" xfId="0" applyAlignment="1">
      <alignment vertical="center"/>
    </xf>
    <xf numFmtId="0" fontId="43" fillId="0" borderId="0" xfId="0" applyFont="1" applyAlignment="1">
      <alignment horizontal="center" vertical="center"/>
    </xf>
    <xf numFmtId="0" fontId="44" fillId="0" borderId="0" xfId="0" applyFont="1" applyAlignment="1">
      <alignment vertical="center"/>
    </xf>
    <xf numFmtId="0" fontId="0" fillId="0" borderId="0" xfId="0" applyAlignment="1">
      <alignment horizontal="center" vertical="center"/>
    </xf>
    <xf numFmtId="0" fontId="45" fillId="0" borderId="0" xfId="0" applyFont="1" applyAlignment="1">
      <alignment vertical="center"/>
    </xf>
    <xf numFmtId="0" fontId="46" fillId="0" borderId="0" xfId="0" applyFont="1" applyAlignment="1">
      <alignment vertical="center"/>
    </xf>
    <xf numFmtId="0" fontId="30" fillId="0" borderId="43" xfId="0" applyFont="1" applyBorder="1" applyAlignment="1">
      <alignment horizontal="center" vertical="center" wrapText="1"/>
    </xf>
    <xf numFmtId="0" fontId="0" fillId="0" borderId="44" xfId="0" applyBorder="1" applyAlignment="1">
      <alignment vertical="center" wrapText="1"/>
    </xf>
    <xf numFmtId="0" fontId="0" fillId="0" borderId="53" xfId="0" applyBorder="1" applyAlignment="1">
      <alignment vertical="center" wrapText="1"/>
    </xf>
    <xf numFmtId="0" fontId="0" fillId="0" borderId="29" xfId="0" applyBorder="1" applyAlignment="1">
      <alignment vertical="center"/>
    </xf>
    <xf numFmtId="0" fontId="26" fillId="0" borderId="29" xfId="0" applyFont="1" applyBorder="1" applyAlignment="1">
      <alignment horizontal="center" vertical="center"/>
    </xf>
    <xf numFmtId="0" fontId="0" fillId="0" borderId="29" xfId="0" applyBorder="1" applyAlignment="1">
      <alignment horizontal="center" vertical="center"/>
    </xf>
    <xf numFmtId="0" fontId="0" fillId="0" borderId="43" xfId="0" applyBorder="1" applyAlignment="1">
      <alignment vertical="center"/>
    </xf>
    <xf numFmtId="0" fontId="26" fillId="0" borderId="43" xfId="0" applyFont="1" applyBorder="1" applyAlignment="1">
      <alignment horizontal="center" vertical="center"/>
    </xf>
    <xf numFmtId="0" fontId="0" fillId="0" borderId="43" xfId="0" applyBorder="1" applyAlignment="1">
      <alignment horizontal="center" vertical="center"/>
    </xf>
    <xf numFmtId="0" fontId="0" fillId="37" borderId="43" xfId="0" applyFill="1" applyBorder="1" applyAlignment="1">
      <alignment vertical="center"/>
    </xf>
    <xf numFmtId="0" fontId="26" fillId="37" borderId="43" xfId="0" applyFont="1" applyFill="1" applyBorder="1" applyAlignment="1">
      <alignment horizontal="center" vertical="center"/>
    </xf>
    <xf numFmtId="0" fontId="0" fillId="37" borderId="43" xfId="0" applyFill="1" applyBorder="1" applyAlignment="1">
      <alignment vertical="center" wrapText="1"/>
    </xf>
    <xf numFmtId="0" fontId="0" fillId="0" borderId="0" xfId="0" applyAlignment="1">
      <alignment horizontal="right" vertical="center"/>
    </xf>
    <xf numFmtId="0" fontId="0" fillId="0" borderId="54" xfId="0" applyBorder="1" applyAlignment="1">
      <alignment horizontal="center" vertical="center"/>
    </xf>
    <xf numFmtId="0" fontId="0" fillId="0" borderId="44" xfId="0" applyBorder="1" applyAlignment="1">
      <alignment horizontal="left" vertical="center" wrapText="1"/>
    </xf>
    <xf numFmtId="0" fontId="22" fillId="0" borderId="44" xfId="28" applyBorder="1" applyAlignment="1">
      <alignment vertical="top" wrapText="1"/>
    </xf>
    <xf numFmtId="0" fontId="22" fillId="0" borderId="29" xfId="28" applyBorder="1" applyAlignment="1">
      <alignment vertical="top" wrapText="1"/>
    </xf>
    <xf numFmtId="0" fontId="0" fillId="0" borderId="29" xfId="0" applyBorder="1" applyAlignment="1">
      <alignment vertical="top" wrapText="1"/>
    </xf>
    <xf numFmtId="0" fontId="0" fillId="0" borderId="43" xfId="0" applyBorder="1" applyAlignment="1">
      <alignment vertical="top" wrapText="1"/>
    </xf>
    <xf numFmtId="0" fontId="5" fillId="0" borderId="44" xfId="0" applyFont="1" applyBorder="1" applyAlignment="1">
      <alignment vertical="top" wrapText="1"/>
    </xf>
    <xf numFmtId="0" fontId="0" fillId="0" borderId="55" xfId="0" applyBorder="1" applyAlignment="1">
      <alignment vertical="top" wrapText="1"/>
    </xf>
    <xf numFmtId="0" fontId="22" fillId="0" borderId="55" xfId="28" applyBorder="1" applyAlignment="1">
      <alignment vertical="top" wrapText="1"/>
    </xf>
    <xf numFmtId="0" fontId="0" fillId="0" borderId="0" xfId="0" applyAlignment="1">
      <alignment horizontal="right" wrapText="1"/>
    </xf>
    <xf numFmtId="0" fontId="5" fillId="36" borderId="6" xfId="0" applyFont="1" applyFill="1" applyBorder="1" applyAlignment="1">
      <alignment vertical="top" wrapText="1"/>
    </xf>
    <xf numFmtId="0" fontId="22" fillId="0" borderId="6" xfId="28" applyBorder="1" applyAlignment="1">
      <alignment horizontal="left" vertical="center" wrapText="1"/>
    </xf>
    <xf numFmtId="0" fontId="22" fillId="0" borderId="43" xfId="28" applyBorder="1" applyAlignment="1">
      <alignment horizontal="left" vertical="top" wrapText="1"/>
    </xf>
    <xf numFmtId="0" fontId="6" fillId="36" borderId="6" xfId="0" applyFont="1" applyFill="1" applyBorder="1" applyAlignment="1">
      <alignment horizontal="left" vertical="top" wrapText="1"/>
    </xf>
    <xf numFmtId="0" fontId="3" fillId="0" borderId="6" xfId="0" applyFont="1" applyBorder="1" applyAlignment="1">
      <alignment horizontal="left" vertical="top" wrapText="1"/>
    </xf>
    <xf numFmtId="0" fontId="22" fillId="0" borderId="0" xfId="28" applyAlignment="1">
      <alignment wrapText="1"/>
    </xf>
    <xf numFmtId="14" fontId="0" fillId="0" borderId="44" xfId="0" applyNumberFormat="1" applyBorder="1" applyAlignment="1">
      <alignment vertical="top" wrapText="1"/>
    </xf>
    <xf numFmtId="14" fontId="0" fillId="0" borderId="43" xfId="0" applyNumberFormat="1" applyBorder="1" applyAlignment="1">
      <alignment vertical="top" wrapText="1"/>
    </xf>
    <xf numFmtId="0" fontId="0" fillId="36" borderId="29" xfId="0" applyFill="1" applyBorder="1" applyAlignment="1">
      <alignment vertical="top" wrapText="1"/>
    </xf>
    <xf numFmtId="0" fontId="22" fillId="0" borderId="43" xfId="28" applyBorder="1" applyAlignment="1">
      <alignment vertical="top" wrapText="1"/>
    </xf>
    <xf numFmtId="0" fontId="22" fillId="0" borderId="56" xfId="28" applyBorder="1" applyAlignment="1">
      <alignment horizontal="left" vertical="top" wrapText="1"/>
    </xf>
    <xf numFmtId="0" fontId="0" fillId="0" borderId="44" xfId="0" applyBorder="1" applyAlignment="1">
      <alignment horizontal="center" vertical="center"/>
    </xf>
    <xf numFmtId="0" fontId="0" fillId="0" borderId="29" xfId="0" applyBorder="1" applyAlignment="1">
      <alignment horizontal="center" vertical="center"/>
    </xf>
    <xf numFmtId="0" fontId="0" fillId="0" borderId="57" xfId="0" applyBorder="1" applyAlignment="1">
      <alignment horizontal="right" wrapText="1"/>
    </xf>
    <xf numFmtId="0" fontId="0" fillId="0" borderId="88" xfId="0" applyBorder="1" applyAlignment="1">
      <alignment horizontal="right" wrapText="1"/>
    </xf>
    <xf numFmtId="0" fontId="0" fillId="0" borderId="58" xfId="0" applyBorder="1" applyAlignment="1">
      <alignment horizontal="right" wrapText="1"/>
    </xf>
    <xf numFmtId="0" fontId="0" fillId="0" borderId="89" xfId="0" applyBorder="1" applyAlignment="1">
      <alignment horizontal="right" wrapText="1"/>
    </xf>
    <xf numFmtId="0" fontId="0" fillId="0" borderId="49" xfId="0" applyBorder="1" applyAlignment="1">
      <alignment horizontal="center" vertical="center"/>
    </xf>
    <xf numFmtId="0" fontId="0" fillId="0" borderId="9" xfId="0" applyBorder="1" applyAlignment="1">
      <alignment horizontal="center" vertical="center"/>
    </xf>
    <xf numFmtId="0" fontId="0" fillId="38" borderId="59" xfId="0" applyFill="1" applyBorder="1" applyAlignment="1">
      <alignment horizontal="center" vertical="center"/>
    </xf>
    <xf numFmtId="0" fontId="0" fillId="38" borderId="53" xfId="0" applyFill="1" applyBorder="1" applyAlignment="1">
      <alignment horizontal="center" vertical="center"/>
    </xf>
    <xf numFmtId="0" fontId="0" fillId="38" borderId="60" xfId="0" applyFill="1" applyBorder="1" applyAlignment="1">
      <alignment horizontal="center" vertical="center" wrapText="1"/>
    </xf>
    <xf numFmtId="0" fontId="0" fillId="38" borderId="61" xfId="0" applyFill="1" applyBorder="1" applyAlignment="1">
      <alignment horizontal="center" vertical="center" wrapText="1"/>
    </xf>
    <xf numFmtId="0" fontId="0" fillId="0" borderId="62" xfId="0" applyBorder="1" applyAlignment="1">
      <alignment horizontal="center" vertical="center" wrapText="1"/>
    </xf>
    <xf numFmtId="0" fontId="0" fillId="0" borderId="90" xfId="0" applyBorder="1" applyAlignment="1">
      <alignment horizontal="center" vertical="center" wrapText="1"/>
    </xf>
    <xf numFmtId="0" fontId="38" fillId="40" borderId="92" xfId="0" applyFont="1" applyFill="1" applyBorder="1" applyAlignment="1">
      <alignment horizontal="center" vertical="center"/>
    </xf>
    <xf numFmtId="0" fontId="38" fillId="40" borderId="64" xfId="0" applyFont="1" applyFill="1" applyBorder="1" applyAlignment="1">
      <alignment horizontal="center" vertical="center"/>
    </xf>
    <xf numFmtId="0" fontId="38" fillId="40" borderId="93" xfId="0" applyFont="1" applyFill="1" applyBorder="1" applyAlignment="1">
      <alignment horizontal="center" vertical="center"/>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10" xfId="0" applyBorder="1" applyAlignment="1">
      <alignment horizontal="left" vertical="top" wrapText="1"/>
    </xf>
    <xf numFmtId="0" fontId="0" fillId="38" borderId="59" xfId="0" applyFill="1" applyBorder="1" applyAlignment="1">
      <alignment horizontal="center" vertical="center" wrapText="1"/>
    </xf>
    <xf numFmtId="0" fontId="0" fillId="38" borderId="53" xfId="0" applyFill="1" applyBorder="1" applyAlignment="1">
      <alignment horizontal="center" vertical="center" wrapText="1"/>
    </xf>
    <xf numFmtId="176" fontId="0" fillId="38" borderId="59" xfId="0" applyNumberFormat="1" applyFill="1" applyBorder="1" applyAlignment="1">
      <alignment horizontal="center" vertical="center" wrapText="1"/>
    </xf>
    <xf numFmtId="176" fontId="0" fillId="38" borderId="53" xfId="0" applyNumberFormat="1" applyFill="1" applyBorder="1" applyAlignment="1">
      <alignment horizontal="center" vertical="center" wrapText="1"/>
    </xf>
    <xf numFmtId="0" fontId="0" fillId="36" borderId="44" xfId="0" applyFill="1" applyBorder="1" applyAlignment="1">
      <alignment horizontal="left" vertical="top" wrapText="1"/>
    </xf>
    <xf numFmtId="0" fontId="0" fillId="36" borderId="29" xfId="0" applyFill="1" applyBorder="1" applyAlignment="1">
      <alignment horizontal="left" vertical="top" wrapText="1"/>
    </xf>
    <xf numFmtId="0" fontId="5" fillId="36" borderId="44" xfId="0" applyFont="1" applyFill="1" applyBorder="1" applyAlignment="1">
      <alignment horizontal="left" vertical="top" wrapText="1"/>
    </xf>
    <xf numFmtId="0" fontId="5" fillId="36" borderId="29" xfId="0" applyFont="1" applyFill="1" applyBorder="1" applyAlignment="1">
      <alignment horizontal="left" vertical="top" wrapText="1"/>
    </xf>
    <xf numFmtId="0" fontId="38" fillId="35" borderId="63" xfId="0" applyFont="1" applyFill="1" applyBorder="1" applyAlignment="1">
      <alignment horizontal="center" vertical="center"/>
    </xf>
    <xf numFmtId="0" fontId="38" fillId="35" borderId="91" xfId="0" applyFont="1" applyFill="1" applyBorder="1" applyAlignment="1">
      <alignment horizontal="center" vertical="center"/>
    </xf>
    <xf numFmtId="0" fontId="38" fillId="42" borderId="92" xfId="0" applyFont="1" applyFill="1" applyBorder="1" applyAlignment="1">
      <alignment horizontal="center" vertical="center"/>
    </xf>
    <xf numFmtId="0" fontId="38" fillId="42" borderId="64" xfId="0" applyFont="1" applyFill="1" applyBorder="1" applyAlignment="1">
      <alignment horizontal="center" vertical="center"/>
    </xf>
    <xf numFmtId="0" fontId="38" fillId="42" borderId="93" xfId="0" applyFont="1" applyFill="1" applyBorder="1" applyAlignment="1">
      <alignment horizontal="center" vertical="center"/>
    </xf>
    <xf numFmtId="0" fontId="38" fillId="35" borderId="92" xfId="0" applyFont="1" applyFill="1" applyBorder="1" applyAlignment="1">
      <alignment horizontal="center" vertical="center"/>
    </xf>
    <xf numFmtId="0" fontId="38" fillId="35" borderId="64" xfId="0" applyFont="1" applyFill="1" applyBorder="1" applyAlignment="1">
      <alignment horizontal="center" vertical="center"/>
    </xf>
    <xf numFmtId="0" fontId="38" fillId="35" borderId="93" xfId="0" applyFont="1" applyFill="1" applyBorder="1" applyAlignment="1">
      <alignment horizontal="center" vertical="center"/>
    </xf>
    <xf numFmtId="0" fontId="38" fillId="41" borderId="92" xfId="0" applyFont="1" applyFill="1" applyBorder="1" applyAlignment="1">
      <alignment horizontal="center" vertical="center"/>
    </xf>
    <xf numFmtId="0" fontId="38" fillId="41" borderId="64" xfId="0" applyFont="1" applyFill="1" applyBorder="1" applyAlignment="1">
      <alignment horizontal="center" vertical="center"/>
    </xf>
    <xf numFmtId="0" fontId="38" fillId="41" borderId="93" xfId="0" applyFont="1" applyFill="1" applyBorder="1" applyAlignment="1">
      <alignment horizontal="center" vertical="center"/>
    </xf>
    <xf numFmtId="0" fontId="0" fillId="38" borderId="65" xfId="0" applyFill="1" applyBorder="1" applyAlignment="1">
      <alignment horizontal="center" vertical="center"/>
    </xf>
    <xf numFmtId="0" fontId="0" fillId="38" borderId="66" xfId="0" applyFill="1" applyBorder="1" applyAlignment="1">
      <alignment horizontal="center" vertical="center"/>
    </xf>
    <xf numFmtId="0" fontId="22" fillId="0" borderId="44" xfId="28" applyBorder="1" applyAlignment="1">
      <alignment horizontal="left" vertical="top" wrapText="1"/>
    </xf>
    <xf numFmtId="0" fontId="22" fillId="0" borderId="29" xfId="28" applyBorder="1" applyAlignment="1">
      <alignment horizontal="left" vertical="top" wrapText="1"/>
    </xf>
    <xf numFmtId="0" fontId="5" fillId="0" borderId="44" xfId="0" applyFont="1" applyBorder="1" applyAlignment="1">
      <alignment horizontal="left" vertical="top" wrapText="1"/>
    </xf>
    <xf numFmtId="0" fontId="5" fillId="0" borderId="29" xfId="0" applyFont="1" applyBorder="1" applyAlignment="1">
      <alignment horizontal="left" vertical="top" wrapText="1"/>
    </xf>
    <xf numFmtId="0" fontId="0" fillId="0" borderId="44" xfId="0" applyBorder="1" applyAlignment="1">
      <alignment horizontal="left" vertical="top" wrapText="1"/>
    </xf>
    <xf numFmtId="0" fontId="0" fillId="0" borderId="29" xfId="0" applyBorder="1" applyAlignment="1">
      <alignment horizontal="left" vertical="top" wrapText="1"/>
    </xf>
    <xf numFmtId="0" fontId="39" fillId="0" borderId="67" xfId="0" applyFont="1" applyBorder="1" applyAlignment="1">
      <alignment horizontal="center" vertical="top"/>
    </xf>
    <xf numFmtId="0" fontId="39" fillId="0" borderId="40" xfId="0" applyFont="1" applyBorder="1" applyAlignment="1">
      <alignment horizontal="center" vertical="top"/>
    </xf>
    <xf numFmtId="0" fontId="39" fillId="0" borderId="5" xfId="0" applyFont="1" applyBorder="1" applyAlignment="1">
      <alignment horizontal="center" vertical="top"/>
    </xf>
    <xf numFmtId="0" fontId="39" fillId="0" borderId="44" xfId="0" applyFont="1" applyBorder="1" applyAlignment="1">
      <alignment horizontal="left" vertical="top" wrapText="1"/>
    </xf>
    <xf numFmtId="0" fontId="39" fillId="0" borderId="56" xfId="0" applyFont="1" applyBorder="1" applyAlignment="1">
      <alignment horizontal="left" vertical="top" wrapText="1"/>
    </xf>
    <xf numFmtId="0" fontId="39" fillId="0" borderId="29" xfId="0" applyFont="1" applyBorder="1" applyAlignment="1">
      <alignment horizontal="left" vertical="top" wrapText="1"/>
    </xf>
    <xf numFmtId="0" fontId="38" fillId="40" borderId="63" xfId="0" applyFont="1" applyFill="1" applyBorder="1" applyAlignment="1">
      <alignment horizontal="center" vertical="center"/>
    </xf>
    <xf numFmtId="0" fontId="38" fillId="40" borderId="91" xfId="0" applyFont="1" applyFill="1" applyBorder="1" applyAlignment="1">
      <alignment horizontal="center" vertical="center"/>
    </xf>
    <xf numFmtId="0" fontId="0" fillId="0" borderId="21" xfId="0" applyBorder="1" applyAlignment="1">
      <alignment vertical="top" wrapText="1"/>
    </xf>
    <xf numFmtId="0" fontId="0" fillId="0" borderId="10" xfId="0" applyBorder="1" applyAlignment="1">
      <alignment vertical="top" wrapText="1"/>
    </xf>
    <xf numFmtId="0" fontId="38" fillId="42" borderId="63" xfId="0" applyFont="1" applyFill="1" applyBorder="1" applyAlignment="1">
      <alignment horizontal="center" vertical="center"/>
    </xf>
    <xf numFmtId="0" fontId="38" fillId="42" borderId="91" xfId="0" applyFont="1" applyFill="1" applyBorder="1" applyAlignment="1">
      <alignment horizontal="center" vertical="center"/>
    </xf>
    <xf numFmtId="0" fontId="0" fillId="0" borderId="86" xfId="0" applyBorder="1" applyAlignment="1">
      <alignment horizontal="center" vertical="center"/>
    </xf>
    <xf numFmtId="0" fontId="38" fillId="41" borderId="63" xfId="0" applyFont="1" applyFill="1" applyBorder="1" applyAlignment="1">
      <alignment horizontal="center" vertical="center"/>
    </xf>
    <xf numFmtId="0" fontId="38" fillId="41" borderId="91" xfId="0" applyFont="1" applyFill="1" applyBorder="1" applyAlignment="1">
      <alignment horizontal="center" vertical="center"/>
    </xf>
    <xf numFmtId="0" fontId="0" fillId="0" borderId="48" xfId="0" applyBorder="1" applyAlignment="1">
      <alignment horizontal="center" vertical="center"/>
    </xf>
    <xf numFmtId="0" fontId="0" fillId="0" borderId="95" xfId="0" applyBorder="1" applyAlignment="1">
      <alignment horizontal="center" vertical="center"/>
    </xf>
    <xf numFmtId="0" fontId="0" fillId="0" borderId="96" xfId="0" applyBorder="1" applyAlignment="1">
      <alignment horizontal="center" vertical="center"/>
    </xf>
    <xf numFmtId="0" fontId="0" fillId="0" borderId="44" xfId="0" applyBorder="1" applyAlignment="1">
      <alignment horizontal="center" vertical="center" textRotation="255"/>
    </xf>
    <xf numFmtId="0" fontId="0" fillId="0" borderId="86" xfId="0" applyBorder="1" applyAlignment="1">
      <alignment horizontal="center" vertical="center" textRotation="255"/>
    </xf>
    <xf numFmtId="0" fontId="38" fillId="44" borderId="92" xfId="0" applyFont="1" applyFill="1" applyBorder="1" applyAlignment="1">
      <alignment horizontal="center" vertical="center"/>
    </xf>
    <xf numFmtId="0" fontId="38" fillId="44" borderId="64" xfId="0" applyFont="1" applyFill="1" applyBorder="1" applyAlignment="1">
      <alignment horizontal="center" vertical="center"/>
    </xf>
    <xf numFmtId="0" fontId="38" fillId="44" borderId="93" xfId="0" applyFont="1" applyFill="1" applyBorder="1" applyAlignment="1">
      <alignment horizontal="center" vertical="center"/>
    </xf>
    <xf numFmtId="0" fontId="0" fillId="0" borderId="58" xfId="0" applyBorder="1" applyAlignment="1">
      <alignment horizontal="right" vertical="center" wrapText="1"/>
    </xf>
    <xf numFmtId="0" fontId="0" fillId="0" borderId="89" xfId="0" applyBorder="1" applyAlignment="1">
      <alignment horizontal="right" vertical="center" wrapText="1"/>
    </xf>
    <xf numFmtId="0" fontId="38" fillId="43" borderId="63" xfId="0" applyFont="1" applyFill="1" applyBorder="1" applyAlignment="1">
      <alignment horizontal="center" vertical="center"/>
    </xf>
    <xf numFmtId="0" fontId="38" fillId="43" borderId="91" xfId="0" applyFont="1" applyFill="1" applyBorder="1" applyAlignment="1">
      <alignment horizontal="center" vertical="center"/>
    </xf>
    <xf numFmtId="0" fontId="38" fillId="43" borderId="92" xfId="0" applyFont="1" applyFill="1" applyBorder="1" applyAlignment="1">
      <alignment horizontal="center" vertical="center"/>
    </xf>
    <xf numFmtId="0" fontId="38" fillId="43" borderId="64" xfId="0" applyFont="1" applyFill="1" applyBorder="1" applyAlignment="1">
      <alignment horizontal="center" vertical="center"/>
    </xf>
    <xf numFmtId="0" fontId="38" fillId="43" borderId="93" xfId="0" applyFont="1" applyFill="1" applyBorder="1" applyAlignment="1">
      <alignment horizontal="center" vertical="center"/>
    </xf>
    <xf numFmtId="0" fontId="0" fillId="38" borderId="69" xfId="0" applyFill="1" applyBorder="1" applyAlignment="1">
      <alignment horizontal="center" vertical="center"/>
    </xf>
    <xf numFmtId="0" fontId="0" fillId="38" borderId="70" xfId="0" applyFill="1" applyBorder="1" applyAlignment="1">
      <alignment horizontal="center" vertical="center"/>
    </xf>
    <xf numFmtId="0" fontId="0" fillId="38" borderId="69" xfId="0" applyFill="1" applyBorder="1" applyAlignment="1">
      <alignment horizontal="center" vertical="center" wrapText="1"/>
    </xf>
    <xf numFmtId="0" fontId="0" fillId="38" borderId="70" xfId="0" applyFill="1" applyBorder="1" applyAlignment="1">
      <alignment horizontal="center" vertical="center" wrapText="1"/>
    </xf>
    <xf numFmtId="176" fontId="0" fillId="38" borderId="69" xfId="0" applyNumberFormat="1" applyFill="1" applyBorder="1" applyAlignment="1">
      <alignment horizontal="center" vertical="center"/>
    </xf>
    <xf numFmtId="176" fontId="0" fillId="38" borderId="70" xfId="0" applyNumberFormat="1" applyFill="1" applyBorder="1" applyAlignment="1">
      <alignment horizontal="center" vertical="center"/>
    </xf>
    <xf numFmtId="0" fontId="0" fillId="38" borderId="71" xfId="0" applyFill="1" applyBorder="1" applyAlignment="1">
      <alignment horizontal="center" vertical="center"/>
    </xf>
    <xf numFmtId="0" fontId="0" fillId="38" borderId="72" xfId="0" applyFill="1" applyBorder="1" applyAlignment="1">
      <alignment horizontal="center" vertical="center"/>
    </xf>
    <xf numFmtId="0" fontId="38" fillId="46" borderId="63" xfId="0" applyFont="1" applyFill="1" applyBorder="1" applyAlignment="1">
      <alignment horizontal="center" vertical="center"/>
    </xf>
    <xf numFmtId="0" fontId="38" fillId="46" borderId="91" xfId="0" applyFont="1" applyFill="1" applyBorder="1" applyAlignment="1">
      <alignment horizontal="center" vertical="center"/>
    </xf>
    <xf numFmtId="0" fontId="38" fillId="47" borderId="92" xfId="0" applyFont="1" applyFill="1" applyBorder="1" applyAlignment="1">
      <alignment horizontal="center" vertical="center"/>
    </xf>
    <xf numFmtId="0" fontId="38" fillId="47" borderId="64" xfId="0" applyFont="1" applyFill="1" applyBorder="1" applyAlignment="1">
      <alignment horizontal="center" vertical="center"/>
    </xf>
    <xf numFmtId="0" fontId="38" fillId="47" borderId="93" xfId="0" applyFont="1" applyFill="1" applyBorder="1" applyAlignment="1">
      <alignment horizontal="center" vertical="center"/>
    </xf>
    <xf numFmtId="0" fontId="39" fillId="0" borderId="97" xfId="0" applyFont="1" applyBorder="1" applyAlignment="1">
      <alignment horizontal="center" vertical="top"/>
    </xf>
    <xf numFmtId="14" fontId="0" fillId="0" borderId="44" xfId="0" applyNumberFormat="1" applyBorder="1" applyAlignment="1">
      <alignment horizontal="center" vertical="top"/>
    </xf>
    <xf numFmtId="14" fontId="0" fillId="0" borderId="86" xfId="0" applyNumberFormat="1" applyBorder="1" applyAlignment="1">
      <alignment horizontal="center" vertical="top"/>
    </xf>
    <xf numFmtId="0" fontId="39" fillId="0" borderId="86" xfId="0" applyFont="1" applyBorder="1" applyAlignment="1">
      <alignment horizontal="left" vertical="top" wrapText="1"/>
    </xf>
    <xf numFmtId="0" fontId="38" fillId="45" borderId="63" xfId="0" applyFont="1" applyFill="1" applyBorder="1" applyAlignment="1">
      <alignment horizontal="center" vertical="center"/>
    </xf>
    <xf numFmtId="0" fontId="38" fillId="45" borderId="91" xfId="0" applyFont="1" applyFill="1" applyBorder="1" applyAlignment="1">
      <alignment horizontal="center" vertical="center"/>
    </xf>
    <xf numFmtId="0" fontId="38" fillId="45" borderId="92" xfId="0" applyFont="1" applyFill="1" applyBorder="1" applyAlignment="1">
      <alignment horizontal="center" vertical="center"/>
    </xf>
    <xf numFmtId="0" fontId="38" fillId="45" borderId="64" xfId="0" applyFont="1" applyFill="1" applyBorder="1" applyAlignment="1">
      <alignment horizontal="center" vertical="center"/>
    </xf>
    <xf numFmtId="0" fontId="38" fillId="45" borderId="93" xfId="0" applyFont="1" applyFill="1" applyBorder="1" applyAlignment="1">
      <alignment horizontal="center" vertical="center"/>
    </xf>
    <xf numFmtId="0" fontId="38" fillId="44" borderId="63" xfId="0" applyFont="1" applyFill="1" applyBorder="1" applyAlignment="1">
      <alignment horizontal="center" vertical="center"/>
    </xf>
    <xf numFmtId="0" fontId="38" fillId="44" borderId="91" xfId="0" applyFont="1" applyFill="1" applyBorder="1" applyAlignment="1">
      <alignment horizontal="center" vertical="center"/>
    </xf>
    <xf numFmtId="0" fontId="0" fillId="0" borderId="57" xfId="0" applyBorder="1" applyAlignment="1">
      <alignment horizontal="right" vertical="center" wrapText="1"/>
    </xf>
    <xf numFmtId="0" fontId="0" fillId="0" borderId="88" xfId="0" applyBorder="1" applyAlignment="1">
      <alignment horizontal="right" vertical="center" wrapText="1"/>
    </xf>
    <xf numFmtId="176" fontId="0" fillId="0" borderId="44" xfId="0" applyNumberFormat="1" applyBorder="1" applyAlignment="1">
      <alignment horizontal="right" vertical="top"/>
    </xf>
    <xf numFmtId="176" fontId="0" fillId="0" borderId="29" xfId="0" applyNumberFormat="1" applyBorder="1" applyAlignment="1">
      <alignment horizontal="right" vertical="top"/>
    </xf>
    <xf numFmtId="14" fontId="0" fillId="0" borderId="29" xfId="0" applyNumberFormat="1" applyBorder="1" applyAlignment="1">
      <alignment horizontal="center" vertical="top"/>
    </xf>
    <xf numFmtId="0" fontId="39" fillId="36" borderId="44" xfId="0" applyFont="1" applyFill="1" applyBorder="1" applyAlignment="1">
      <alignment horizontal="left" vertical="top" wrapText="1"/>
    </xf>
    <xf numFmtId="0" fontId="39" fillId="36" borderId="29" xfId="0" applyFont="1" applyFill="1" applyBorder="1" applyAlignment="1">
      <alignment horizontal="left" vertical="top" wrapText="1"/>
    </xf>
    <xf numFmtId="0" fontId="38" fillId="48" borderId="63" xfId="0" applyFont="1" applyFill="1" applyBorder="1" applyAlignment="1">
      <alignment horizontal="center" vertical="center"/>
    </xf>
    <xf numFmtId="0" fontId="38" fillId="48" borderId="91" xfId="0" applyFont="1" applyFill="1" applyBorder="1" applyAlignment="1">
      <alignment horizontal="center" vertical="center"/>
    </xf>
    <xf numFmtId="0" fontId="38" fillId="48" borderId="92" xfId="0" applyFont="1" applyFill="1" applyBorder="1" applyAlignment="1">
      <alignment horizontal="center" vertical="center"/>
    </xf>
    <xf numFmtId="0" fontId="38" fillId="48" borderId="64" xfId="0" applyFont="1" applyFill="1" applyBorder="1" applyAlignment="1">
      <alignment horizontal="center" vertical="center"/>
    </xf>
    <xf numFmtId="0" fontId="38" fillId="48" borderId="93" xfId="0" applyFont="1" applyFill="1" applyBorder="1" applyAlignment="1">
      <alignment horizontal="center" vertical="center"/>
    </xf>
    <xf numFmtId="0" fontId="38" fillId="0" borderId="63" xfId="0" applyFont="1" applyBorder="1" applyAlignment="1">
      <alignment horizontal="center" vertical="center"/>
    </xf>
    <xf numFmtId="0" fontId="38" fillId="0" borderId="91" xfId="0" applyFont="1" applyBorder="1" applyAlignment="1">
      <alignment horizontal="center" vertical="center"/>
    </xf>
    <xf numFmtId="0" fontId="38" fillId="0" borderId="92" xfId="0" applyFont="1" applyBorder="1" applyAlignment="1">
      <alignment horizontal="center" vertical="center"/>
    </xf>
    <xf numFmtId="0" fontId="38" fillId="0" borderId="64" xfId="0" applyFont="1" applyBorder="1" applyAlignment="1">
      <alignment horizontal="center" vertical="center"/>
    </xf>
    <xf numFmtId="0" fontId="38" fillId="0" borderId="93" xfId="0" applyFont="1" applyBorder="1" applyAlignment="1">
      <alignment horizontal="center" vertical="center"/>
    </xf>
    <xf numFmtId="0" fontId="39" fillId="36" borderId="67" xfId="0" applyFont="1" applyFill="1" applyBorder="1" applyAlignment="1">
      <alignment horizontal="center" vertical="top"/>
    </xf>
    <xf numFmtId="0" fontId="39" fillId="36" borderId="5" xfId="0" applyFont="1" applyFill="1" applyBorder="1" applyAlignment="1">
      <alignment horizontal="center" vertical="top"/>
    </xf>
    <xf numFmtId="0" fontId="0" fillId="0" borderId="73" xfId="0" applyBorder="1" applyAlignment="1">
      <alignment horizontal="left" vertical="top" wrapText="1"/>
    </xf>
    <xf numFmtId="0" fontId="0" fillId="0" borderId="74" xfId="0" applyBorder="1" applyAlignment="1">
      <alignment horizontal="left" vertical="top" wrapText="1"/>
    </xf>
    <xf numFmtId="176" fontId="0" fillId="0" borderId="44" xfId="0" applyNumberFormat="1" applyBorder="1" applyAlignment="1">
      <alignment horizontal="center" vertical="top"/>
    </xf>
    <xf numFmtId="176" fontId="0" fillId="0" borderId="29" xfId="0" applyNumberFormat="1" applyBorder="1" applyAlignment="1">
      <alignment horizontal="center" vertical="top"/>
    </xf>
    <xf numFmtId="0" fontId="0" fillId="36" borderId="56" xfId="0" applyFill="1" applyBorder="1" applyAlignment="1">
      <alignment horizontal="left" vertical="top" wrapText="1"/>
    </xf>
    <xf numFmtId="0" fontId="5" fillId="36" borderId="56" xfId="0" applyFont="1" applyFill="1" applyBorder="1" applyAlignment="1">
      <alignment horizontal="left" vertical="top" wrapText="1"/>
    </xf>
    <xf numFmtId="0" fontId="41" fillId="0" borderId="44" xfId="28" applyFont="1" applyBorder="1" applyAlignment="1">
      <alignment horizontal="center" vertical="center" wrapText="1"/>
    </xf>
    <xf numFmtId="0" fontId="41" fillId="0" borderId="56" xfId="28" applyFont="1" applyBorder="1" applyAlignment="1">
      <alignment horizontal="center" vertical="center" wrapText="1"/>
    </xf>
    <xf numFmtId="0" fontId="41" fillId="0" borderId="29" xfId="28" applyFont="1" applyBorder="1" applyAlignment="1">
      <alignment horizontal="center" vertical="center" wrapText="1"/>
    </xf>
    <xf numFmtId="0" fontId="0" fillId="0" borderId="75" xfId="0" applyBorder="1" applyAlignment="1">
      <alignment horizontal="left" vertical="top" wrapText="1"/>
    </xf>
    <xf numFmtId="0" fontId="0" fillId="0" borderId="68" xfId="0" applyBorder="1" applyAlignment="1">
      <alignment horizontal="center" vertical="center" wrapText="1"/>
    </xf>
    <xf numFmtId="0" fontId="0" fillId="0" borderId="94" xfId="0" applyBorder="1" applyAlignment="1">
      <alignment horizontal="center" vertical="center" wrapText="1"/>
    </xf>
    <xf numFmtId="0" fontId="38" fillId="39" borderId="63" xfId="0" applyFont="1" applyFill="1" applyBorder="1" applyAlignment="1">
      <alignment horizontal="center" vertical="center"/>
    </xf>
    <xf numFmtId="0" fontId="38" fillId="39" borderId="91" xfId="0" applyFont="1" applyFill="1" applyBorder="1" applyAlignment="1">
      <alignment horizontal="center" vertical="center"/>
    </xf>
    <xf numFmtId="0" fontId="38" fillId="39" borderId="92" xfId="0" applyFont="1" applyFill="1" applyBorder="1" applyAlignment="1">
      <alignment horizontal="center" vertical="center"/>
    </xf>
    <xf numFmtId="0" fontId="38" fillId="39" borderId="64" xfId="0" applyFont="1" applyFill="1" applyBorder="1" applyAlignment="1">
      <alignment horizontal="center" vertical="center"/>
    </xf>
    <xf numFmtId="0" fontId="38" fillId="39" borderId="93" xfId="0" applyFont="1" applyFill="1" applyBorder="1" applyAlignment="1">
      <alignment horizontal="center" vertical="center"/>
    </xf>
    <xf numFmtId="0" fontId="0" fillId="0" borderId="34" xfId="0" applyBorder="1" applyAlignment="1">
      <alignment horizontal="center" vertical="center"/>
    </xf>
    <xf numFmtId="0" fontId="42" fillId="0" borderId="0" xfId="28" applyFont="1" applyAlignment="1">
      <alignment horizontal="center" vertical="center"/>
    </xf>
    <xf numFmtId="0" fontId="30" fillId="0" borderId="44" xfId="0" applyFont="1" applyBorder="1" applyAlignment="1">
      <alignment horizontal="center" vertical="center"/>
    </xf>
    <xf numFmtId="0" fontId="30" fillId="0" borderId="56" xfId="0" applyFont="1" applyBorder="1" applyAlignment="1">
      <alignment horizontal="center" vertical="center"/>
    </xf>
    <xf numFmtId="0" fontId="30" fillId="0" borderId="53" xfId="0" applyFont="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ustomBuiltin="1"/>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1">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oasis-tarim.com/foods/" TargetMode="External"/><Relationship Id="rId21" Type="http://schemas.openxmlformats.org/officeDocument/2006/relationships/hyperlink" Target="http://ameblo.jp/1daycheffrancis" TargetMode="External"/><Relationship Id="rId42" Type="http://schemas.openxmlformats.org/officeDocument/2006/relationships/hyperlink" Target="https://www.facebook.com/pages/Russian-Ukrainian-Restaurant-ALL-Season-%E3%83%AD%E3%82%B7%E3%82%A2%E3%81%A8%E3%82%A6%E3%82%AF%E3%83%A9%E3%82%A4%E3%83%8A%E6%96%99%E7%90%86%E3%81%AE%E3%83%AC%E3%82%B9%E3%83%88%E3%83%A9%E3%83%B3/406763332754864?fref=nf" TargetMode="External"/><Relationship Id="rId47" Type="http://schemas.openxmlformats.org/officeDocument/2006/relationships/hyperlink" Target="http://barbacoa.jp/" TargetMode="External"/><Relationship Id="rId63" Type="http://schemas.openxmlformats.org/officeDocument/2006/relationships/hyperlink" Target="https://www.palmyra-ameta.com/" TargetMode="External"/><Relationship Id="rId68" Type="http://schemas.openxmlformats.org/officeDocument/2006/relationships/hyperlink" Target="http://tucanos.jp/" TargetMode="External"/><Relationship Id="rId84" Type="http://schemas.openxmlformats.org/officeDocument/2006/relationships/hyperlink" Target="https://tsukinosabaku.com/" TargetMode="External"/><Relationship Id="rId89" Type="http://schemas.openxmlformats.org/officeDocument/2006/relationships/hyperlink" Target="http://www.paulbocuse.jp/maison/" TargetMode="External"/><Relationship Id="rId16" Type="http://schemas.openxmlformats.org/officeDocument/2006/relationships/hyperlink" Target="http://www.jazz-naru.com/" TargetMode="External"/><Relationship Id="rId107" Type="http://schemas.openxmlformats.org/officeDocument/2006/relationships/hyperlink" Target="https://roppongi-baikal.gorp.jp/" TargetMode="External"/><Relationship Id="rId11" Type="http://schemas.openxmlformats.org/officeDocument/2006/relationships/hyperlink" Target="http://www.sparta.jp/" TargetMode="External"/><Relationship Id="rId32" Type="http://schemas.openxmlformats.org/officeDocument/2006/relationships/hyperlink" Target="http://ameblo.jp/saipe/" TargetMode="External"/><Relationship Id="rId37" Type="http://schemas.openxmlformats.org/officeDocument/2006/relationships/hyperlink" Target="http://www.calabash.co.jp/" TargetMode="External"/><Relationship Id="rId53" Type="http://schemas.openxmlformats.org/officeDocument/2006/relationships/hyperlink" Target="http://www7b.biglobe.ne.jp/~los-barbados/" TargetMode="External"/><Relationship Id="rId58" Type="http://schemas.openxmlformats.org/officeDocument/2006/relationships/hyperlink" Target="http://www.tribes.jp/" TargetMode="External"/><Relationship Id="rId74" Type="http://schemas.openxmlformats.org/officeDocument/2006/relationships/hyperlink" Target="https://dasenka.business.site/" TargetMode="External"/><Relationship Id="rId79" Type="http://schemas.openxmlformats.org/officeDocument/2006/relationships/hyperlink" Target="http://estonianavi.com/" TargetMode="External"/><Relationship Id="rId102" Type="http://schemas.openxmlformats.org/officeDocument/2006/relationships/hyperlink" Target="http://desaifoods.com/" TargetMode="External"/><Relationship Id="rId5" Type="http://schemas.openxmlformats.org/officeDocument/2006/relationships/hyperlink" Target="https://www.facebook.com/pages/Caf%C3%A9-Daisy/373820692694711" TargetMode="External"/><Relationship Id="rId90" Type="http://schemas.openxmlformats.org/officeDocument/2006/relationships/hyperlink" Target="http://www.santpau.jp/" TargetMode="External"/><Relationship Id="rId95" Type="http://schemas.openxmlformats.org/officeDocument/2006/relationships/hyperlink" Target="https://www.facebook.com/profile.php?id=100064739783371&amp;ref=page_internal" TargetMode="External"/><Relationship Id="rId22" Type="http://schemas.openxmlformats.org/officeDocument/2006/relationships/hyperlink" Target="http://www.malaychan-satu.jp/" TargetMode="External"/><Relationship Id="rId27" Type="http://schemas.openxmlformats.org/officeDocument/2006/relationships/hyperlink" Target="http://homepage2.nifty.com/thairestaurant/index.html" TargetMode="External"/><Relationship Id="rId43" Type="http://schemas.openxmlformats.org/officeDocument/2006/relationships/hyperlink" Target="http://www.noroc2014.com/" TargetMode="External"/><Relationship Id="rId48" Type="http://schemas.openxmlformats.org/officeDocument/2006/relationships/hyperlink" Target="http://dalarna.jp/" TargetMode="External"/><Relationship Id="rId64" Type="http://schemas.openxmlformats.org/officeDocument/2006/relationships/hyperlink" Target="https://www3.hp-ez.com/hp/mamas-kitchen" TargetMode="External"/><Relationship Id="rId69" Type="http://schemas.openxmlformats.org/officeDocument/2006/relationships/hyperlink" Target="https://mesopotamiajp.jimdo.com/" TargetMode="External"/><Relationship Id="rId80" Type="http://schemas.openxmlformats.org/officeDocument/2006/relationships/hyperlink" Target="https://manuel.jp/manuelyotsuya/" TargetMode="External"/><Relationship Id="rId85" Type="http://schemas.openxmlformats.org/officeDocument/2006/relationships/hyperlink" Target="https://www.instagram.com/myle_official_o_o/" TargetMode="External"/><Relationship Id="rId12" Type="http://schemas.openxmlformats.org/officeDocument/2006/relationships/hyperlink" Target="http://shamaimtokyo.com/" TargetMode="External"/><Relationship Id="rId17" Type="http://schemas.openxmlformats.org/officeDocument/2006/relationships/hyperlink" Target="http://www.gfjapan.com/web/02_place/food.html" TargetMode="External"/><Relationship Id="rId33" Type="http://schemas.openxmlformats.org/officeDocument/2006/relationships/hyperlink" Target="http://www.cafehaiti.co.jp/" TargetMode="External"/><Relationship Id="rId38" Type="http://schemas.openxmlformats.org/officeDocument/2006/relationships/hyperlink" Target="http://toshtosh.cafe.coocan.jp/" TargetMode="External"/><Relationship Id="rId59" Type="http://schemas.openxmlformats.org/officeDocument/2006/relationships/hyperlink" Target="https://www.facebook.com/pg/mingalabarestaurant/about/?ref=page_internal" TargetMode="External"/><Relationship Id="rId103" Type="http://schemas.openxmlformats.org/officeDocument/2006/relationships/hyperlink" Target="https://www.yushimatenjin-raclette.com/" TargetMode="External"/><Relationship Id="rId108" Type="http://schemas.openxmlformats.org/officeDocument/2006/relationships/hyperlink" Target="https://mamacurry.jimdofree.com/" TargetMode="External"/><Relationship Id="rId54" Type="http://schemas.openxmlformats.org/officeDocument/2006/relationships/hyperlink" Target="http://je-suis-amazigh.blogspot.jp/" TargetMode="External"/><Relationship Id="rId70" Type="http://schemas.openxmlformats.org/officeDocument/2006/relationships/hyperlink" Target="https://www.giraud.co.jp/landtmann/" TargetMode="External"/><Relationship Id="rId75" Type="http://schemas.openxmlformats.org/officeDocument/2006/relationships/hyperlink" Target="https://maltarestaurant.jp/" TargetMode="External"/><Relationship Id="rId91" Type="http://schemas.openxmlformats.org/officeDocument/2006/relationships/hyperlink" Target="https://g236700.gorp.jp/" TargetMode="External"/><Relationship Id="rId96" Type="http://schemas.openxmlformats.org/officeDocument/2006/relationships/hyperlink" Target="https://alltgott2002.com/" TargetMode="External"/><Relationship Id="rId1" Type="http://schemas.openxmlformats.org/officeDocument/2006/relationships/hyperlink" Target="http://www.firehouse.co.jp/" TargetMode="External"/><Relationship Id="rId6" Type="http://schemas.openxmlformats.org/officeDocument/2006/relationships/hyperlink" Target="http://www.kiwihouse.jp/" TargetMode="External"/><Relationship Id="rId15" Type="http://schemas.openxmlformats.org/officeDocument/2006/relationships/hyperlink" Target="http://www.ne.jp/asahi/pika/polonca/" TargetMode="External"/><Relationship Id="rId23" Type="http://schemas.openxmlformats.org/officeDocument/2006/relationships/hyperlink" Target="http://shilingol.web.fc2.com/" TargetMode="External"/><Relationship Id="rId28" Type="http://schemas.openxmlformats.org/officeDocument/2006/relationships/hyperlink" Target="http://neppalchullo.choinavi.com/" TargetMode="External"/><Relationship Id="rId36" Type="http://schemas.openxmlformats.org/officeDocument/2006/relationships/hyperlink" Target="http://swissinn-tokyo.com/" TargetMode="External"/><Relationship Id="rId49" Type="http://schemas.openxmlformats.org/officeDocument/2006/relationships/hyperlink" Target="http://nippori-zakuro.com/" TargetMode="External"/><Relationship Id="rId57" Type="http://schemas.openxmlformats.org/officeDocument/2006/relationships/hyperlink" Target="https://www.miraflorestokyo.com/" TargetMode="External"/><Relationship Id="rId106" Type="http://schemas.openxmlformats.org/officeDocument/2006/relationships/hyperlink" Target="https://www.malayasiancuisine.com/" TargetMode="External"/><Relationship Id="rId10" Type="http://schemas.openxmlformats.org/officeDocument/2006/relationships/hyperlink" Target="http://www.nefertititokyo.com/" TargetMode="External"/><Relationship Id="rId31" Type="http://schemas.openxmlformats.org/officeDocument/2006/relationships/hyperlink" Target="http://daikanyama.alohatable.com/" TargetMode="External"/><Relationship Id="rId44" Type="http://schemas.openxmlformats.org/officeDocument/2006/relationships/hyperlink" Target="http://shorttrip.info/" TargetMode="External"/><Relationship Id="rId52" Type="http://schemas.openxmlformats.org/officeDocument/2006/relationships/hyperlink" Target="http://alaindining.com/" TargetMode="External"/><Relationship Id="rId60" Type="http://schemas.openxmlformats.org/officeDocument/2006/relationships/hyperlink" Target="https://elrancho2014.wixsite.com/elrancho-colombiano" TargetMode="External"/><Relationship Id="rId65" Type="http://schemas.openxmlformats.org/officeDocument/2006/relationships/hyperlink" Target="http://www.spyros.tokyo/" TargetMode="External"/><Relationship Id="rId73" Type="http://schemas.openxmlformats.org/officeDocument/2006/relationships/hyperlink" Target="https://tabetime.com/pc/shop_detail/top/40026696" TargetMode="External"/><Relationship Id="rId78" Type="http://schemas.openxmlformats.org/officeDocument/2006/relationships/hyperlink" Target="https://www.ingobingo.jp/" TargetMode="External"/><Relationship Id="rId81" Type="http://schemas.openxmlformats.org/officeDocument/2006/relationships/hyperlink" Target="https://r-m-asili-cafe-dining.webnode.jp/" TargetMode="External"/><Relationship Id="rId86" Type="http://schemas.openxmlformats.org/officeDocument/2006/relationships/hyperlink" Target="https://www.instagram.com/macinamecina/" TargetMode="External"/><Relationship Id="rId94" Type="http://schemas.openxmlformats.org/officeDocument/2006/relationships/hyperlink" Target="https://www.facebook.com/profile.php?id=100056418229023" TargetMode="External"/><Relationship Id="rId99" Type="http://schemas.openxmlformats.org/officeDocument/2006/relationships/hyperlink" Target="https://npoparkcafe.jp/afternoontea-info/" TargetMode="External"/><Relationship Id="rId101" Type="http://schemas.openxmlformats.org/officeDocument/2006/relationships/hyperlink" Target="https://flf662.wixsite.com/padistokyo" TargetMode="External"/><Relationship Id="rId4" Type="http://schemas.openxmlformats.org/officeDocument/2006/relationships/hyperlink" Target="http://www.lacasita.co.jp/" TargetMode="External"/><Relationship Id="rId9" Type="http://schemas.openxmlformats.org/officeDocument/2006/relationships/hyperlink" Target="http://hobgoblin.jp/" TargetMode="External"/><Relationship Id="rId13" Type="http://schemas.openxmlformats.org/officeDocument/2006/relationships/hyperlink" Target="http://esogie.com/" TargetMode="External"/><Relationship Id="rId18" Type="http://schemas.openxmlformats.org/officeDocument/2006/relationships/hyperlink" Target="http://www.dobro.co.jp/restoran/" TargetMode="External"/><Relationship Id="rId39" Type="http://schemas.openxmlformats.org/officeDocument/2006/relationships/hyperlink" Target="https://www.facebook.com/amsbar" TargetMode="External"/><Relationship Id="rId109" Type="http://schemas.openxmlformats.org/officeDocument/2006/relationships/hyperlink" Target="https://www.instagram.com/marulakitchen" TargetMode="External"/><Relationship Id="rId34" Type="http://schemas.openxmlformats.org/officeDocument/2006/relationships/hyperlink" Target="https://www.facebook.com/pages/African-Palace%E3%82%A2%E3%83%95%E3%83%AA%E3%82%AB%E3%83%B3%E3%83%91%E3%83%AC%E3%82%B9/1933117703494647" TargetMode="External"/><Relationship Id="rId50" Type="http://schemas.openxmlformats.org/officeDocument/2006/relationships/hyperlink" Target="http://bayon-restaurant.jp/" TargetMode="External"/><Relationship Id="rId55" Type="http://schemas.openxmlformats.org/officeDocument/2006/relationships/hyperlink" Target="https://www.jica.go.jp/domestic/nagoya-hiroba/about/floor/cafe/menu.html" TargetMode="External"/><Relationship Id="rId76" Type="http://schemas.openxmlformats.org/officeDocument/2006/relationships/hyperlink" Target="http://tashidelek.jp/" TargetMode="External"/><Relationship Id="rId97" Type="http://schemas.openxmlformats.org/officeDocument/2006/relationships/hyperlink" Target="https://www.facebook.com/africayashizake/" TargetMode="External"/><Relationship Id="rId104" Type="http://schemas.openxmlformats.org/officeDocument/2006/relationships/hyperlink" Target="https://www.tepito.jp/" TargetMode="External"/><Relationship Id="rId7" Type="http://schemas.openxmlformats.org/officeDocument/2006/relationships/hyperlink" Target="http://homepage2.nifty.com/thairestaurant/index.html" TargetMode="External"/><Relationship Id="rId71" Type="http://schemas.openxmlformats.org/officeDocument/2006/relationships/hyperlink" Target="https://singaporeseafood.jp/" TargetMode="External"/><Relationship Id="rId92" Type="http://schemas.openxmlformats.org/officeDocument/2006/relationships/hyperlink" Target="https://helloaini.com/travels/27978" TargetMode="External"/><Relationship Id="rId2" Type="http://schemas.openxmlformats.org/officeDocument/2006/relationships/hyperlink" Target="http://www.rogovski.co.jp/" TargetMode="External"/><Relationship Id="rId29" Type="http://schemas.openxmlformats.org/officeDocument/2006/relationships/hyperlink" Target="http://www.gfjapan.com/web/02_place/food.html" TargetMode="External"/><Relationship Id="rId24" Type="http://schemas.openxmlformats.org/officeDocument/2006/relationships/hyperlink" Target="http://champdesoleil.com/" TargetMode="External"/><Relationship Id="rId40" Type="http://schemas.openxmlformats.org/officeDocument/2006/relationships/hyperlink" Target="http://www.t-net.ne.jp/paradise/" TargetMode="External"/><Relationship Id="rId45" Type="http://schemas.openxmlformats.org/officeDocument/2006/relationships/hyperlink" Target="http://yinega.wix.com/yinega" TargetMode="External"/><Relationship Id="rId66" Type="http://schemas.openxmlformats.org/officeDocument/2006/relationships/hyperlink" Target="http://soulfoodhouse.com/" TargetMode="External"/><Relationship Id="rId87" Type="http://schemas.openxmlformats.org/officeDocument/2006/relationships/hyperlink" Target="https://www.instagram.com/fijibarosaka/" TargetMode="External"/><Relationship Id="rId110" Type="http://schemas.openxmlformats.org/officeDocument/2006/relationships/hyperlink" Target="https://mailchi.mp/c77961d49f52/argentina-grill-tokyo-jpn" TargetMode="External"/><Relationship Id="rId61" Type="http://schemas.openxmlformats.org/officeDocument/2006/relationships/hyperlink" Target="https://www.facebook.com/ARIAPITArumandpunch/" TargetMode="External"/><Relationship Id="rId82" Type="http://schemas.openxmlformats.org/officeDocument/2006/relationships/hyperlink" Target="https://etruschi.jp/" TargetMode="External"/><Relationship Id="rId19" Type="http://schemas.openxmlformats.org/officeDocument/2006/relationships/hyperlink" Target="http://www.persia-aladdin.com/" TargetMode="External"/><Relationship Id="rId14" Type="http://schemas.openxmlformats.org/officeDocument/2006/relationships/hyperlink" Target="http://ginza-habsburg.com/" TargetMode="External"/><Relationship Id="rId30" Type="http://schemas.openxmlformats.org/officeDocument/2006/relationships/hyperlink" Target="http://toshtosh.cafe.coocan.jp/wgt/phase9_country_list.htm" TargetMode="External"/><Relationship Id="rId35" Type="http://schemas.openxmlformats.org/officeDocument/2006/relationships/hyperlink" Target="http://www.seventhson.hk/" TargetMode="External"/><Relationship Id="rId56" Type="http://schemas.openxmlformats.org/officeDocument/2006/relationships/hyperlink" Target="http://www.alteliebe.co.jp/" TargetMode="External"/><Relationship Id="rId77" Type="http://schemas.openxmlformats.org/officeDocument/2006/relationships/hyperlink" Target="https://www.facebook.com/pg/corleone.siciliana/about/?ref=page_internal" TargetMode="External"/><Relationship Id="rId100" Type="http://schemas.openxmlformats.org/officeDocument/2006/relationships/hyperlink" Target="https://winelatable.com/restaurant/ib/" TargetMode="External"/><Relationship Id="rId105" Type="http://schemas.openxmlformats.org/officeDocument/2006/relationships/hyperlink" Target="https://www.facebook.com/PEvitaes/" TargetMode="External"/><Relationship Id="rId8" Type="http://schemas.openxmlformats.org/officeDocument/2006/relationships/hyperlink" Target="http://www.gatemotabum.com/" TargetMode="External"/><Relationship Id="rId51" Type="http://schemas.openxmlformats.org/officeDocument/2006/relationships/hyperlink" Target="https://www.facebook.com/profile.php?id=100063761329710" TargetMode="External"/><Relationship Id="rId72" Type="http://schemas.openxmlformats.org/officeDocument/2006/relationships/hyperlink" Target="https://www.facebook.com/profile.php?id=100063479664092" TargetMode="External"/><Relationship Id="rId93" Type="http://schemas.openxmlformats.org/officeDocument/2006/relationships/hyperlink" Target="https://www.facebook.com/profile.php?id=100063761329710" TargetMode="External"/><Relationship Id="rId98" Type="http://schemas.openxmlformats.org/officeDocument/2006/relationships/hyperlink" Target="https://www.facebook.com/CAPU2002/" TargetMode="External"/><Relationship Id="rId3" Type="http://schemas.openxmlformats.org/officeDocument/2006/relationships/hyperlink" Target="http://www.motomachiaussie.com/" TargetMode="External"/><Relationship Id="rId25" Type="http://schemas.openxmlformats.org/officeDocument/2006/relationships/hyperlink" Target="http://africanfestyokohama.com/" TargetMode="External"/><Relationship Id="rId46" Type="http://schemas.openxmlformats.org/officeDocument/2006/relationships/hyperlink" Target="https://ja.kitchhike.com/profiles/530090a0528beb0f0f00003b" TargetMode="External"/><Relationship Id="rId67" Type="http://schemas.openxmlformats.org/officeDocument/2006/relationships/hyperlink" Target="https://le-bretagne.com/creperie/kagurazaka/" TargetMode="External"/><Relationship Id="rId20" Type="http://schemas.openxmlformats.org/officeDocument/2006/relationships/hyperlink" Target="http://elcaminito.jp/" TargetMode="External"/><Relationship Id="rId41" Type="http://schemas.openxmlformats.org/officeDocument/2006/relationships/hyperlink" Target="http://www.ahinama.tokyo/" TargetMode="External"/><Relationship Id="rId62" Type="http://schemas.openxmlformats.org/officeDocument/2006/relationships/hyperlink" Target="http://ariapita.com/" TargetMode="External"/><Relationship Id="rId83" Type="http://schemas.openxmlformats.org/officeDocument/2006/relationships/hyperlink" Target="https://saray-akasaka.com/" TargetMode="External"/><Relationship Id="rId88" Type="http://schemas.openxmlformats.org/officeDocument/2006/relationships/hyperlink" Target="https://www.facebook.com/yumitake1015/" TargetMode="External"/><Relationship Id="rId11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WGT_000index.htm" TargetMode="External"/><Relationship Id="rId2" Type="http://schemas.openxmlformats.org/officeDocument/2006/relationships/hyperlink" Target="../top.htm" TargetMode="External"/><Relationship Id="rId1" Type="http://schemas.openxmlformats.org/officeDocument/2006/relationships/hyperlink" Target="WGT_000index.htm" TargetMode="External"/><Relationship Id="rId5" Type="http://schemas.openxmlformats.org/officeDocument/2006/relationships/printerSettings" Target="../printerSettings/printerSettings2.bin"/><Relationship Id="rId4" Type="http://schemas.openxmlformats.org/officeDocument/2006/relationships/hyperlink" Target="../top.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61AB3-7A13-49D2-8CA3-87F0AE0AE7C3}">
  <sheetPr>
    <pageSetUpPr fitToPage="1"/>
  </sheetPr>
  <dimension ref="A1:BW398"/>
  <sheetViews>
    <sheetView showGridLines="0" tabSelected="1" zoomScale="75" zoomScaleNormal="75" zoomScaleSheetLayoutView="75" workbookViewId="0">
      <pane xSplit="2" ySplit="6" topLeftCell="C360" activePane="bottomRight" state="frozen"/>
      <selection pane="topRight" activeCell="C1" sqref="C1"/>
      <selection pane="bottomLeft" activeCell="A7" sqref="A7"/>
      <selection pane="bottomRight" activeCell="D363" sqref="D363"/>
    </sheetView>
  </sheetViews>
  <sheetFormatPr defaultColWidth="0" defaultRowHeight="13" x14ac:dyDescent="0.2"/>
  <cols>
    <col min="1" max="1" width="5.81640625" customWidth="1"/>
    <col min="2" max="2" width="18.08984375" customWidth="1"/>
    <col min="3" max="3" width="50.90625" bestFit="1" customWidth="1"/>
    <col min="4" max="4" width="43.81640625" bestFit="1" customWidth="1"/>
    <col min="5" max="5" width="25" customWidth="1"/>
    <col min="6" max="6" width="7.453125" style="1" customWidth="1"/>
    <col min="7" max="7" width="12.08984375" style="2" customWidth="1"/>
    <col min="8" max="8" width="40.81640625" style="3" customWidth="1"/>
    <col min="9" max="9" width="5.1796875" customWidth="1"/>
    <col min="10" max="44" width="7.08984375" style="2" customWidth="1"/>
    <col min="45" max="48" width="7.08984375" style="2" hidden="1" customWidth="1"/>
    <col min="49" max="49" width="7.08984375" style="2" customWidth="1"/>
    <col min="50" max="53" width="7.08984375" style="2" hidden="1" customWidth="1"/>
    <col min="54" max="62" width="7.08984375" style="2" customWidth="1"/>
    <col min="63" max="66" width="7.08984375" style="2" hidden="1" customWidth="1"/>
    <col min="67" max="67" width="7.08984375" style="2" customWidth="1"/>
    <col min="68" max="75" width="7.08984375" hidden="1"/>
  </cols>
  <sheetData>
    <row r="1" spans="1:67" ht="21" x14ac:dyDescent="0.3">
      <c r="A1" s="5" t="s">
        <v>0</v>
      </c>
      <c r="B1" s="5"/>
      <c r="C1" s="5"/>
      <c r="H1" s="202" t="s">
        <v>722</v>
      </c>
    </row>
    <row r="3" spans="1:67" ht="16.5" x14ac:dyDescent="0.25">
      <c r="A3" s="6" t="s">
        <v>184</v>
      </c>
      <c r="B3" s="6"/>
      <c r="C3" s="6"/>
      <c r="D3" s="6"/>
      <c r="E3" s="6"/>
      <c r="F3" s="6"/>
      <c r="G3" s="6"/>
      <c r="H3" s="6"/>
    </row>
    <row r="4" spans="1:67" ht="13.5" thickBot="1" x14ac:dyDescent="0.25"/>
    <row r="5" spans="1:67" x14ac:dyDescent="0.2">
      <c r="A5" s="247" t="s">
        <v>2</v>
      </c>
      <c r="B5" s="216" t="s">
        <v>4</v>
      </c>
      <c r="C5" s="216" t="s">
        <v>6</v>
      </c>
      <c r="D5" s="228" t="s">
        <v>1193</v>
      </c>
      <c r="E5" s="228" t="s">
        <v>1229</v>
      </c>
      <c r="F5" s="230" t="s">
        <v>8</v>
      </c>
      <c r="G5" s="216" t="s">
        <v>10</v>
      </c>
      <c r="H5" s="218" t="s">
        <v>12</v>
      </c>
      <c r="I5" s="220" t="s">
        <v>13</v>
      </c>
      <c r="J5" s="7" t="s">
        <v>14</v>
      </c>
      <c r="K5" s="7"/>
      <c r="L5" s="8"/>
      <c r="M5" s="8"/>
      <c r="N5" s="8"/>
      <c r="O5" s="8"/>
      <c r="P5" s="7"/>
      <c r="Q5" s="7"/>
      <c r="R5" s="8"/>
      <c r="S5" s="8"/>
      <c r="T5" s="8"/>
      <c r="U5" s="8"/>
      <c r="V5" s="8"/>
      <c r="W5" s="8"/>
      <c r="X5" s="8"/>
      <c r="Y5" s="8"/>
      <c r="Z5" s="8"/>
      <c r="AA5" s="8"/>
      <c r="AB5" s="8"/>
      <c r="AC5" s="8"/>
      <c r="AD5" s="8"/>
      <c r="AE5" s="8"/>
      <c r="AF5" s="8"/>
      <c r="AG5" s="8"/>
      <c r="AH5" s="8"/>
      <c r="AI5" s="8"/>
      <c r="AJ5" s="8"/>
      <c r="AK5" s="8"/>
      <c r="AL5" s="8"/>
      <c r="AM5" s="8"/>
      <c r="AN5" s="8"/>
      <c r="AO5" s="8"/>
      <c r="AP5" s="8"/>
      <c r="AQ5" s="7"/>
      <c r="AR5" s="8"/>
      <c r="AS5" s="8"/>
      <c r="AT5" s="8"/>
      <c r="AU5" s="8"/>
      <c r="AV5" s="8"/>
      <c r="AW5" s="8"/>
      <c r="AX5" s="8"/>
      <c r="AY5" s="8"/>
      <c r="AZ5" s="8"/>
      <c r="BA5" s="8"/>
      <c r="BB5" s="7"/>
      <c r="BC5" s="8"/>
      <c r="BD5" s="8"/>
      <c r="BE5" s="8"/>
      <c r="BF5" s="8"/>
      <c r="BG5" s="8"/>
      <c r="BH5" s="8"/>
      <c r="BI5" s="8"/>
      <c r="BJ5" s="8"/>
      <c r="BK5" s="8"/>
      <c r="BL5" s="8"/>
      <c r="BM5" s="8"/>
      <c r="BN5" s="8"/>
      <c r="BO5" s="9"/>
    </row>
    <row r="6" spans="1:67" s="2" customFormat="1" ht="26.5" thickBot="1" x14ac:dyDescent="0.25">
      <c r="A6" s="248"/>
      <c r="B6" s="217"/>
      <c r="C6" s="217"/>
      <c r="D6" s="217"/>
      <c r="E6" s="229"/>
      <c r="F6" s="231"/>
      <c r="G6" s="217"/>
      <c r="H6" s="219"/>
      <c r="I6" s="221"/>
      <c r="J6" s="10" t="s">
        <v>15</v>
      </c>
      <c r="K6" s="11" t="s">
        <v>16</v>
      </c>
      <c r="L6" s="11" t="s">
        <v>327</v>
      </c>
      <c r="M6" s="11" t="s">
        <v>19</v>
      </c>
      <c r="N6" s="11" t="s">
        <v>37</v>
      </c>
      <c r="O6" s="11" t="s">
        <v>766</v>
      </c>
      <c r="P6" s="11" t="s">
        <v>974</v>
      </c>
      <c r="Q6" s="11" t="s">
        <v>996</v>
      </c>
      <c r="R6" s="11" t="s">
        <v>998</v>
      </c>
      <c r="S6" s="11" t="s">
        <v>1009</v>
      </c>
      <c r="T6" s="11" t="s">
        <v>999</v>
      </c>
      <c r="U6" s="11" t="s">
        <v>1000</v>
      </c>
      <c r="V6" s="11" t="s">
        <v>1019</v>
      </c>
      <c r="W6" s="11" t="s">
        <v>1021</v>
      </c>
      <c r="X6" s="11" t="s">
        <v>1035</v>
      </c>
      <c r="Y6" s="11" t="s">
        <v>1036</v>
      </c>
      <c r="Z6" s="11" t="s">
        <v>35</v>
      </c>
      <c r="AA6" s="11" t="s">
        <v>406</v>
      </c>
      <c r="AB6" s="11" t="s">
        <v>1038</v>
      </c>
      <c r="AC6" s="11" t="s">
        <v>1257</v>
      </c>
      <c r="AD6" s="71" t="s">
        <v>705</v>
      </c>
      <c r="AE6" s="71" t="s">
        <v>767</v>
      </c>
      <c r="AF6" s="71" t="s">
        <v>708</v>
      </c>
      <c r="AG6" s="71" t="s">
        <v>398</v>
      </c>
      <c r="AH6" s="71" t="s">
        <v>642</v>
      </c>
      <c r="AI6" s="71" t="s">
        <v>655</v>
      </c>
      <c r="AJ6" s="71" t="s">
        <v>30</v>
      </c>
      <c r="AK6" s="71" t="s">
        <v>23</v>
      </c>
      <c r="AL6" s="71" t="s">
        <v>20</v>
      </c>
      <c r="AM6" s="71" t="s">
        <v>21</v>
      </c>
      <c r="AN6" s="71" t="s">
        <v>22</v>
      </c>
      <c r="AO6" s="71" t="s">
        <v>25</v>
      </c>
      <c r="AP6" s="71" t="s">
        <v>188</v>
      </c>
      <c r="AQ6" s="71" t="s">
        <v>24</v>
      </c>
      <c r="AR6" s="71" t="s">
        <v>187</v>
      </c>
      <c r="AS6" s="71" t="s">
        <v>189</v>
      </c>
      <c r="AT6" s="71" t="s">
        <v>251</v>
      </c>
      <c r="AU6" s="71" t="s">
        <v>263</v>
      </c>
      <c r="AV6" s="71" t="s">
        <v>317</v>
      </c>
      <c r="AW6" s="71" t="s">
        <v>232</v>
      </c>
      <c r="AX6" s="71" t="s">
        <v>200</v>
      </c>
      <c r="AY6" s="71" t="s">
        <v>165</v>
      </c>
      <c r="AZ6" s="71" t="s">
        <v>182</v>
      </c>
      <c r="BA6" s="71" t="s">
        <v>185</v>
      </c>
      <c r="BB6" s="71" t="s">
        <v>17</v>
      </c>
      <c r="BC6" s="71" t="s">
        <v>18</v>
      </c>
      <c r="BD6" s="71" t="s">
        <v>26</v>
      </c>
      <c r="BE6" s="72" t="s">
        <v>32</v>
      </c>
      <c r="BF6" s="72" t="s">
        <v>31</v>
      </c>
      <c r="BG6" s="72" t="s">
        <v>29</v>
      </c>
      <c r="BH6" s="72" t="s">
        <v>33</v>
      </c>
      <c r="BI6" s="72" t="s">
        <v>38</v>
      </c>
      <c r="BJ6" s="72" t="s">
        <v>28</v>
      </c>
      <c r="BK6" s="72" t="s">
        <v>34</v>
      </c>
      <c r="BL6" s="71" t="s">
        <v>27</v>
      </c>
      <c r="BM6" s="72" t="s">
        <v>36</v>
      </c>
      <c r="BN6" s="72" t="s">
        <v>39</v>
      </c>
      <c r="BO6" s="73"/>
    </row>
    <row r="7" spans="1:67" s="2" customFormat="1" ht="14" thickTop="1" thickBot="1" x14ac:dyDescent="0.25">
      <c r="A7" s="293" t="s">
        <v>41</v>
      </c>
      <c r="B7" s="294"/>
      <c r="C7" s="295" t="s">
        <v>42</v>
      </c>
      <c r="D7" s="296"/>
      <c r="E7" s="296"/>
      <c r="F7" s="296"/>
      <c r="G7" s="296"/>
      <c r="H7" s="297"/>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row>
    <row r="8" spans="1:67" ht="108" customHeight="1" thickTop="1" x14ac:dyDescent="0.2">
      <c r="A8" s="13" t="s">
        <v>43</v>
      </c>
      <c r="B8" s="14" t="s">
        <v>44</v>
      </c>
      <c r="C8" s="15" t="s">
        <v>1141</v>
      </c>
      <c r="D8" s="130" t="s">
        <v>1142</v>
      </c>
      <c r="E8" s="16" t="s">
        <v>818</v>
      </c>
      <c r="F8" s="17">
        <v>6000</v>
      </c>
      <c r="G8" s="18" t="s">
        <v>45</v>
      </c>
      <c r="H8" s="19" t="s">
        <v>825</v>
      </c>
      <c r="I8" s="20">
        <f t="shared" ref="I8:I14" si="0">COUNTIF(J8:BO8,"&gt;×")</f>
        <v>12</v>
      </c>
      <c r="J8" s="21" t="s">
        <v>46</v>
      </c>
      <c r="K8" s="21" t="s">
        <v>47</v>
      </c>
      <c r="L8" s="22"/>
      <c r="M8" s="22" t="s">
        <v>48</v>
      </c>
      <c r="N8" s="22"/>
      <c r="O8" s="22"/>
      <c r="P8" s="21"/>
      <c r="Q8" s="21"/>
      <c r="R8" s="22"/>
      <c r="S8" s="22"/>
      <c r="T8" s="22"/>
      <c r="U8" s="22"/>
      <c r="V8" s="22" t="s">
        <v>47</v>
      </c>
      <c r="W8" s="22"/>
      <c r="X8" s="22"/>
      <c r="Y8" s="22"/>
      <c r="Z8" s="22" t="s">
        <v>48</v>
      </c>
      <c r="AA8" s="22"/>
      <c r="AB8" s="22"/>
      <c r="AC8" s="22"/>
      <c r="AD8" s="22"/>
      <c r="AE8" s="22"/>
      <c r="AF8" s="22"/>
      <c r="AG8" s="22"/>
      <c r="AH8" s="22"/>
      <c r="AI8" s="22"/>
      <c r="AJ8" s="22" t="s">
        <v>49</v>
      </c>
      <c r="AK8" s="22"/>
      <c r="AL8" s="22"/>
      <c r="AM8" s="22"/>
      <c r="AN8" s="22"/>
      <c r="AO8" s="22"/>
      <c r="AP8" s="22"/>
      <c r="AQ8" s="21" t="s">
        <v>47</v>
      </c>
      <c r="AR8" s="22"/>
      <c r="AS8" s="22"/>
      <c r="AT8" s="22"/>
      <c r="AU8" s="22"/>
      <c r="AV8" s="22"/>
      <c r="AW8" s="22"/>
      <c r="AX8" s="22"/>
      <c r="AY8" s="22"/>
      <c r="AZ8" s="22"/>
      <c r="BA8" s="22"/>
      <c r="BB8" s="22" t="s">
        <v>48</v>
      </c>
      <c r="BC8" s="22" t="s">
        <v>48</v>
      </c>
      <c r="BD8" s="22"/>
      <c r="BE8" s="22" t="s">
        <v>48</v>
      </c>
      <c r="BF8" s="21" t="s">
        <v>47</v>
      </c>
      <c r="BG8" s="22"/>
      <c r="BH8" s="22" t="s">
        <v>48</v>
      </c>
      <c r="BI8" s="22" t="s">
        <v>48</v>
      </c>
      <c r="BJ8" s="22"/>
      <c r="BK8" s="22"/>
      <c r="BL8" s="22"/>
      <c r="BM8" s="22"/>
      <c r="BN8" s="22"/>
      <c r="BO8" s="81"/>
    </row>
    <row r="9" spans="1:67" ht="78" x14ac:dyDescent="0.2">
      <c r="A9" s="117">
        <v>2</v>
      </c>
      <c r="B9" s="118" t="s">
        <v>50</v>
      </c>
      <c r="C9" s="123" t="s">
        <v>1058</v>
      </c>
      <c r="D9" s="197" t="s">
        <v>665</v>
      </c>
      <c r="E9" s="16" t="s">
        <v>633</v>
      </c>
      <c r="F9" s="17">
        <v>4500</v>
      </c>
      <c r="G9" s="24">
        <v>37029</v>
      </c>
      <c r="H9" s="19" t="s">
        <v>826</v>
      </c>
      <c r="I9" s="20">
        <f t="shared" si="0"/>
        <v>8</v>
      </c>
      <c r="J9" s="22" t="s">
        <v>51</v>
      </c>
      <c r="K9" s="22" t="s">
        <v>51</v>
      </c>
      <c r="L9" s="22"/>
      <c r="M9" s="22"/>
      <c r="N9" s="22"/>
      <c r="O9" s="22"/>
      <c r="P9" s="22"/>
      <c r="Q9" s="22"/>
      <c r="R9" s="22"/>
      <c r="S9" s="22"/>
      <c r="T9" s="22"/>
      <c r="U9" s="22"/>
      <c r="V9" s="22"/>
      <c r="W9" s="22"/>
      <c r="X9" s="22"/>
      <c r="Y9" s="22"/>
      <c r="Z9" s="22" t="s">
        <v>51</v>
      </c>
      <c r="AA9" s="22"/>
      <c r="AB9" s="22"/>
      <c r="AC9" s="22"/>
      <c r="AD9" s="22"/>
      <c r="AE9" s="22"/>
      <c r="AF9" s="22"/>
      <c r="AG9" s="22"/>
      <c r="AH9" s="22"/>
      <c r="AI9" s="22"/>
      <c r="AJ9" s="22" t="s">
        <v>51</v>
      </c>
      <c r="AK9" s="22"/>
      <c r="AL9" s="22"/>
      <c r="AM9" s="22"/>
      <c r="AN9" s="22"/>
      <c r="AO9" s="22"/>
      <c r="AP9" s="22"/>
      <c r="AQ9" s="22" t="s">
        <v>52</v>
      </c>
      <c r="AR9" s="22"/>
      <c r="AS9" s="22"/>
      <c r="AT9" s="22"/>
      <c r="AU9" s="22"/>
      <c r="AV9" s="22"/>
      <c r="AW9" s="22"/>
      <c r="AX9" s="22"/>
      <c r="AY9" s="22"/>
      <c r="AZ9" s="22"/>
      <c r="BA9" s="22"/>
      <c r="BB9" s="22"/>
      <c r="BC9" s="22"/>
      <c r="BD9" s="22"/>
      <c r="BE9" s="22" t="s">
        <v>51</v>
      </c>
      <c r="BF9" s="22" t="s">
        <v>51</v>
      </c>
      <c r="BG9" s="22"/>
      <c r="BH9" s="22"/>
      <c r="BI9" s="22" t="s">
        <v>51</v>
      </c>
      <c r="BJ9" s="22"/>
      <c r="BK9" s="22"/>
      <c r="BL9" s="22"/>
      <c r="BM9" s="22"/>
      <c r="BN9" s="22"/>
      <c r="BO9" s="82"/>
    </row>
    <row r="10" spans="1:67" s="25" customFormat="1" ht="117" x14ac:dyDescent="0.2">
      <c r="A10" s="23">
        <v>3</v>
      </c>
      <c r="B10" s="14" t="s">
        <v>53</v>
      </c>
      <c r="C10" s="79" t="s">
        <v>1095</v>
      </c>
      <c r="D10" s="131" t="s">
        <v>1094</v>
      </c>
      <c r="E10" s="16" t="s">
        <v>1059</v>
      </c>
      <c r="F10" s="17">
        <v>5500</v>
      </c>
      <c r="G10" s="24">
        <v>37097</v>
      </c>
      <c r="H10" s="19" t="s">
        <v>827</v>
      </c>
      <c r="I10" s="20">
        <f t="shared" si="0"/>
        <v>10</v>
      </c>
      <c r="J10" s="22" t="s">
        <v>51</v>
      </c>
      <c r="K10" s="22" t="s">
        <v>51</v>
      </c>
      <c r="L10" s="22"/>
      <c r="M10" s="22"/>
      <c r="N10" s="22"/>
      <c r="O10" s="22"/>
      <c r="P10" s="22"/>
      <c r="Q10" s="22"/>
      <c r="R10" s="22"/>
      <c r="S10" s="22"/>
      <c r="T10" s="22"/>
      <c r="U10" s="22"/>
      <c r="V10" s="22"/>
      <c r="W10" s="22"/>
      <c r="X10" s="22"/>
      <c r="Y10" s="22"/>
      <c r="Z10" s="22" t="s">
        <v>51</v>
      </c>
      <c r="AA10" s="22"/>
      <c r="AB10" s="22"/>
      <c r="AC10" s="22"/>
      <c r="AD10" s="22"/>
      <c r="AE10" s="22"/>
      <c r="AF10" s="22"/>
      <c r="AG10" s="22"/>
      <c r="AH10" s="22"/>
      <c r="AI10" s="22"/>
      <c r="AJ10" s="22" t="s">
        <v>52</v>
      </c>
      <c r="AK10" s="22"/>
      <c r="AL10" s="22"/>
      <c r="AM10" s="22"/>
      <c r="AN10" s="22"/>
      <c r="AO10" s="22"/>
      <c r="AP10" s="22"/>
      <c r="AQ10" s="22" t="s">
        <v>51</v>
      </c>
      <c r="AR10" s="22"/>
      <c r="AS10" s="22"/>
      <c r="AT10" s="22"/>
      <c r="AU10" s="22"/>
      <c r="AV10" s="22"/>
      <c r="AW10" s="22"/>
      <c r="AX10" s="22"/>
      <c r="AY10" s="22"/>
      <c r="AZ10" s="22"/>
      <c r="BA10" s="22"/>
      <c r="BB10" s="22" t="s">
        <v>51</v>
      </c>
      <c r="BC10" s="22"/>
      <c r="BD10" s="22"/>
      <c r="BE10" s="22" t="s">
        <v>51</v>
      </c>
      <c r="BF10" s="22" t="s">
        <v>51</v>
      </c>
      <c r="BG10" s="22"/>
      <c r="BH10" s="22" t="s">
        <v>51</v>
      </c>
      <c r="BI10" s="22" t="s">
        <v>51</v>
      </c>
      <c r="BJ10" s="22"/>
      <c r="BK10" s="22"/>
      <c r="BL10" s="22"/>
      <c r="BM10" s="22"/>
      <c r="BN10" s="22"/>
      <c r="BO10" s="82"/>
    </row>
    <row r="11" spans="1:67" s="25" customFormat="1" ht="130" x14ac:dyDescent="0.2">
      <c r="A11" s="23">
        <v>4</v>
      </c>
      <c r="B11" s="27" t="s">
        <v>1004</v>
      </c>
      <c r="C11" s="28" t="s">
        <v>1061</v>
      </c>
      <c r="D11" s="132" t="s">
        <v>1060</v>
      </c>
      <c r="E11" s="207" t="s">
        <v>1202</v>
      </c>
      <c r="F11" s="17">
        <v>15000</v>
      </c>
      <c r="G11" s="24">
        <v>37161</v>
      </c>
      <c r="H11" s="19" t="s">
        <v>828</v>
      </c>
      <c r="I11" s="20">
        <f t="shared" si="0"/>
        <v>12</v>
      </c>
      <c r="J11" s="22" t="s">
        <v>51</v>
      </c>
      <c r="K11" s="22" t="s">
        <v>51</v>
      </c>
      <c r="L11" s="22"/>
      <c r="M11" s="22" t="s">
        <v>51</v>
      </c>
      <c r="N11" s="22"/>
      <c r="O11" s="22"/>
      <c r="P11" s="22"/>
      <c r="Q11" s="22"/>
      <c r="R11" s="22"/>
      <c r="S11" s="22"/>
      <c r="T11" s="22"/>
      <c r="U11" s="22"/>
      <c r="V11" s="22" t="s">
        <v>51</v>
      </c>
      <c r="W11" s="22"/>
      <c r="X11" s="22"/>
      <c r="Y11" s="22"/>
      <c r="Z11" s="22" t="s">
        <v>54</v>
      </c>
      <c r="AA11" s="22"/>
      <c r="AB11" s="22"/>
      <c r="AC11" s="22"/>
      <c r="AD11" s="22"/>
      <c r="AE11" s="22"/>
      <c r="AF11" s="22"/>
      <c r="AG11" s="22"/>
      <c r="AH11" s="22"/>
      <c r="AI11" s="22"/>
      <c r="AJ11" s="22"/>
      <c r="AK11" s="22"/>
      <c r="AL11" s="22"/>
      <c r="AM11" s="22"/>
      <c r="AN11" s="22"/>
      <c r="AO11" s="22"/>
      <c r="AP11" s="22"/>
      <c r="AQ11" s="22" t="s">
        <v>51</v>
      </c>
      <c r="AR11" s="22"/>
      <c r="AS11" s="22"/>
      <c r="AT11" s="22"/>
      <c r="AU11" s="22"/>
      <c r="AV11" s="22"/>
      <c r="AW11" s="22"/>
      <c r="AX11" s="22"/>
      <c r="AY11" s="22"/>
      <c r="AZ11" s="22"/>
      <c r="BA11" s="22"/>
      <c r="BB11" s="22" t="s">
        <v>51</v>
      </c>
      <c r="BC11" s="22" t="s">
        <v>51</v>
      </c>
      <c r="BD11" s="22"/>
      <c r="BE11" s="22" t="s">
        <v>51</v>
      </c>
      <c r="BF11" s="22" t="s">
        <v>51</v>
      </c>
      <c r="BG11" s="22"/>
      <c r="BH11" s="22" t="s">
        <v>51</v>
      </c>
      <c r="BI11" s="22" t="s">
        <v>51</v>
      </c>
      <c r="BJ11" s="22"/>
      <c r="BK11" s="22"/>
      <c r="BL11" s="22"/>
      <c r="BM11" s="22"/>
      <c r="BN11" s="22"/>
      <c r="BO11" s="82"/>
    </row>
    <row r="12" spans="1:67" s="25" customFormat="1" ht="78" x14ac:dyDescent="0.2">
      <c r="A12" s="117">
        <v>5</v>
      </c>
      <c r="B12" s="118" t="s">
        <v>56</v>
      </c>
      <c r="C12" s="119" t="s">
        <v>994</v>
      </c>
      <c r="D12" s="133" t="s">
        <v>335</v>
      </c>
      <c r="E12" s="29" t="s">
        <v>980</v>
      </c>
      <c r="F12" s="17">
        <v>10000</v>
      </c>
      <c r="G12" s="24">
        <v>37210</v>
      </c>
      <c r="H12" s="19" t="s">
        <v>829</v>
      </c>
      <c r="I12" s="20">
        <f t="shared" si="0"/>
        <v>10</v>
      </c>
      <c r="J12" s="22" t="s">
        <v>51</v>
      </c>
      <c r="K12" s="22" t="s">
        <v>55</v>
      </c>
      <c r="L12" s="22"/>
      <c r="M12" s="22" t="s">
        <v>51</v>
      </c>
      <c r="N12" s="22"/>
      <c r="O12" s="22"/>
      <c r="P12" s="22"/>
      <c r="Q12" s="22"/>
      <c r="R12" s="22"/>
      <c r="S12" s="22"/>
      <c r="T12" s="22"/>
      <c r="U12" s="22"/>
      <c r="V12" s="22"/>
      <c r="W12" s="22"/>
      <c r="X12" s="22"/>
      <c r="Y12" s="22"/>
      <c r="Z12" s="22" t="s">
        <v>51</v>
      </c>
      <c r="AA12" s="22"/>
      <c r="AB12" s="22"/>
      <c r="AC12" s="22"/>
      <c r="AD12" s="22"/>
      <c r="AE12" s="22"/>
      <c r="AF12" s="22"/>
      <c r="AG12" s="22"/>
      <c r="AH12" s="22"/>
      <c r="AI12" s="22"/>
      <c r="AJ12" s="22" t="s">
        <v>51</v>
      </c>
      <c r="AK12" s="22"/>
      <c r="AL12" s="22"/>
      <c r="AM12" s="22"/>
      <c r="AN12" s="22"/>
      <c r="AO12" s="22"/>
      <c r="AP12" s="22"/>
      <c r="AQ12" s="22" t="s">
        <v>51</v>
      </c>
      <c r="AR12" s="22"/>
      <c r="AS12" s="22"/>
      <c r="AT12" s="22"/>
      <c r="AU12" s="22"/>
      <c r="AV12" s="22"/>
      <c r="AW12" s="22"/>
      <c r="AX12" s="22"/>
      <c r="AY12" s="22"/>
      <c r="AZ12" s="22"/>
      <c r="BA12" s="22"/>
      <c r="BB12" s="22" t="s">
        <v>51</v>
      </c>
      <c r="BC12" s="22" t="s">
        <v>51</v>
      </c>
      <c r="BD12" s="22"/>
      <c r="BE12" s="22" t="s">
        <v>52</v>
      </c>
      <c r="BF12" s="22" t="s">
        <v>51</v>
      </c>
      <c r="BG12" s="22"/>
      <c r="BH12" s="22"/>
      <c r="BI12" s="22" t="s">
        <v>51</v>
      </c>
      <c r="BJ12" s="22"/>
      <c r="BK12" s="22"/>
      <c r="BL12" s="22"/>
      <c r="BM12" s="22"/>
      <c r="BN12" s="22"/>
      <c r="BO12" s="82"/>
    </row>
    <row r="13" spans="1:67" s="25" customFormat="1" ht="78" x14ac:dyDescent="0.2">
      <c r="A13" s="23">
        <v>6</v>
      </c>
      <c r="B13" s="14" t="s">
        <v>57</v>
      </c>
      <c r="C13" s="30" t="s">
        <v>58</v>
      </c>
      <c r="D13" s="130" t="s">
        <v>171</v>
      </c>
      <c r="E13" s="31" t="s">
        <v>55</v>
      </c>
      <c r="F13" s="17">
        <v>9000</v>
      </c>
      <c r="G13" s="24">
        <v>37235</v>
      </c>
      <c r="H13" s="19" t="s">
        <v>830</v>
      </c>
      <c r="I13" s="20">
        <f t="shared" si="0"/>
        <v>12</v>
      </c>
      <c r="J13" s="22" t="s">
        <v>51</v>
      </c>
      <c r="K13" s="22" t="s">
        <v>52</v>
      </c>
      <c r="L13" s="22"/>
      <c r="M13" s="22" t="s">
        <v>51</v>
      </c>
      <c r="N13" s="22"/>
      <c r="O13" s="22"/>
      <c r="P13" s="22"/>
      <c r="Q13" s="22"/>
      <c r="R13" s="22"/>
      <c r="S13" s="22"/>
      <c r="T13" s="22"/>
      <c r="U13" s="22"/>
      <c r="V13" s="22" t="s">
        <v>55</v>
      </c>
      <c r="W13" s="22"/>
      <c r="X13" s="22"/>
      <c r="Y13" s="22"/>
      <c r="Z13" s="22" t="s">
        <v>51</v>
      </c>
      <c r="AA13" s="22"/>
      <c r="AB13" s="22"/>
      <c r="AC13" s="22"/>
      <c r="AD13" s="22"/>
      <c r="AE13" s="22"/>
      <c r="AF13" s="22"/>
      <c r="AG13" s="22"/>
      <c r="AH13" s="22"/>
      <c r="AI13" s="22"/>
      <c r="AJ13" s="22" t="s">
        <v>51</v>
      </c>
      <c r="AK13" s="22"/>
      <c r="AL13" s="22"/>
      <c r="AM13" s="22"/>
      <c r="AN13" s="22"/>
      <c r="AO13" s="22"/>
      <c r="AP13" s="22"/>
      <c r="AQ13" s="22" t="s">
        <v>51</v>
      </c>
      <c r="AR13" s="22"/>
      <c r="AS13" s="22"/>
      <c r="AT13" s="22"/>
      <c r="AU13" s="22"/>
      <c r="AV13" s="22"/>
      <c r="AW13" s="22"/>
      <c r="AX13" s="22"/>
      <c r="AY13" s="22"/>
      <c r="AZ13" s="22"/>
      <c r="BA13" s="22"/>
      <c r="BB13" s="22"/>
      <c r="BC13" s="22" t="s">
        <v>51</v>
      </c>
      <c r="BD13" s="22"/>
      <c r="BE13" s="22" t="s">
        <v>51</v>
      </c>
      <c r="BF13" s="22" t="s">
        <v>51</v>
      </c>
      <c r="BG13" s="22"/>
      <c r="BH13" s="22" t="s">
        <v>51</v>
      </c>
      <c r="BI13" s="22" t="s">
        <v>51</v>
      </c>
      <c r="BJ13" s="22"/>
      <c r="BK13" s="22"/>
      <c r="BL13" s="22"/>
      <c r="BM13" s="22"/>
      <c r="BN13" s="22" t="s">
        <v>51</v>
      </c>
      <c r="BO13" s="82"/>
    </row>
    <row r="14" spans="1:67" ht="78.5" thickBot="1" x14ac:dyDescent="0.25">
      <c r="A14" s="120">
        <v>7</v>
      </c>
      <c r="B14" s="121" t="s">
        <v>60</v>
      </c>
      <c r="C14" s="122" t="s">
        <v>675</v>
      </c>
      <c r="D14" s="134" t="s">
        <v>336</v>
      </c>
      <c r="E14" s="90" t="s">
        <v>55</v>
      </c>
      <c r="F14" s="34">
        <v>14000</v>
      </c>
      <c r="G14" s="35">
        <v>37287</v>
      </c>
      <c r="H14" s="36" t="s">
        <v>831</v>
      </c>
      <c r="I14" s="20">
        <f t="shared" si="0"/>
        <v>12</v>
      </c>
      <c r="J14" s="38" t="s">
        <v>51</v>
      </c>
      <c r="K14" s="38" t="s">
        <v>51</v>
      </c>
      <c r="L14" s="38"/>
      <c r="M14" s="38"/>
      <c r="N14" s="38" t="s">
        <v>51</v>
      </c>
      <c r="O14" s="38"/>
      <c r="P14" s="38"/>
      <c r="Q14" s="38"/>
      <c r="R14" s="38"/>
      <c r="S14" s="38"/>
      <c r="T14" s="38"/>
      <c r="U14" s="38"/>
      <c r="V14" s="38"/>
      <c r="W14" s="38"/>
      <c r="X14" s="38"/>
      <c r="Y14" s="38"/>
      <c r="Z14" s="38" t="s">
        <v>51</v>
      </c>
      <c r="AA14" s="38"/>
      <c r="AB14" s="38"/>
      <c r="AC14" s="38"/>
      <c r="AD14" s="38"/>
      <c r="AE14" s="38"/>
      <c r="AF14" s="38"/>
      <c r="AG14" s="38"/>
      <c r="AH14" s="38"/>
      <c r="AI14" s="38"/>
      <c r="AJ14" s="38"/>
      <c r="AK14" s="38"/>
      <c r="AL14" s="38"/>
      <c r="AM14" s="38"/>
      <c r="AN14" s="38"/>
      <c r="AO14" s="38"/>
      <c r="AP14" s="38"/>
      <c r="AQ14" s="38" t="s">
        <v>51</v>
      </c>
      <c r="AR14" s="38"/>
      <c r="AS14" s="38"/>
      <c r="AT14" s="38"/>
      <c r="AU14" s="38"/>
      <c r="AV14" s="38"/>
      <c r="AW14" s="38"/>
      <c r="AX14" s="38"/>
      <c r="AY14" s="38"/>
      <c r="AZ14" s="38"/>
      <c r="BA14" s="38"/>
      <c r="BB14" s="38" t="s">
        <v>52</v>
      </c>
      <c r="BC14" s="38" t="s">
        <v>51</v>
      </c>
      <c r="BD14" s="38"/>
      <c r="BE14" s="38" t="s">
        <v>51</v>
      </c>
      <c r="BF14" s="38" t="s">
        <v>51</v>
      </c>
      <c r="BG14" s="38"/>
      <c r="BH14" s="38" t="s">
        <v>51</v>
      </c>
      <c r="BI14" s="38" t="s">
        <v>51</v>
      </c>
      <c r="BJ14" s="38"/>
      <c r="BK14" s="38"/>
      <c r="BL14" s="38"/>
      <c r="BM14" s="38"/>
      <c r="BN14" s="38" t="s">
        <v>51</v>
      </c>
      <c r="BO14" s="83"/>
    </row>
    <row r="15" spans="1:67" ht="13.5" thickBot="1" x14ac:dyDescent="0.25">
      <c r="A15" s="25"/>
      <c r="B15" s="25" t="s">
        <v>61</v>
      </c>
      <c r="C15" s="25"/>
      <c r="D15" s="25"/>
      <c r="E15" s="39" t="s">
        <v>62</v>
      </c>
      <c r="F15" s="40">
        <f>AVERAGE(F8:F14)</f>
        <v>9142.8571428571431</v>
      </c>
      <c r="G15" s="26"/>
      <c r="H15" s="210" t="s">
        <v>63</v>
      </c>
      <c r="I15" s="211"/>
      <c r="J15" s="22">
        <f t="shared" ref="J15:R15" si="1">SUM(COUNTIF(J8:J14,"&gt;×"))</f>
        <v>7</v>
      </c>
      <c r="K15" s="67">
        <f t="shared" si="1"/>
        <v>6</v>
      </c>
      <c r="L15" s="67">
        <f t="shared" si="1"/>
        <v>0</v>
      </c>
      <c r="M15" s="67">
        <f t="shared" si="1"/>
        <v>4</v>
      </c>
      <c r="N15" s="67">
        <f t="shared" si="1"/>
        <v>1</v>
      </c>
      <c r="O15" s="67">
        <f t="shared" si="1"/>
        <v>0</v>
      </c>
      <c r="P15" s="67">
        <f t="shared" si="1"/>
        <v>0</v>
      </c>
      <c r="Q15" s="67">
        <f t="shared" si="1"/>
        <v>0</v>
      </c>
      <c r="R15" s="67">
        <f t="shared" si="1"/>
        <v>0</v>
      </c>
      <c r="S15" s="67">
        <f t="shared" ref="S15:AG15" si="2">SUM(COUNTIF(S8:S14,"&gt;×"))</f>
        <v>0</v>
      </c>
      <c r="T15" s="67">
        <f t="shared" si="2"/>
        <v>0</v>
      </c>
      <c r="U15" s="67">
        <f>SUM(COUNTIF(U8:U14,"&gt;×"))</f>
        <v>0</v>
      </c>
      <c r="V15" s="67">
        <f>SUM(COUNTIF(V8:V14,"&gt;×"))</f>
        <v>2</v>
      </c>
      <c r="W15" s="67">
        <f>SUM(COUNTIF(W8:W14,"&gt;×"))</f>
        <v>0</v>
      </c>
      <c r="X15" s="67">
        <f>SUM(COUNTIF(X8:X14,"&gt;×"))</f>
        <v>0</v>
      </c>
      <c r="Y15" s="67">
        <f t="shared" si="2"/>
        <v>0</v>
      </c>
      <c r="Z15" s="67">
        <f>SUM(COUNTIF(Z8:Z14,"&gt;×"))</f>
        <v>7</v>
      </c>
      <c r="AA15" s="67">
        <f>SUM(COUNTIF(AA8:AA14,"&gt;×"))</f>
        <v>0</v>
      </c>
      <c r="AB15" s="67">
        <f>SUM(COUNTIF(AB8:AB14,"&gt;×"))</f>
        <v>0</v>
      </c>
      <c r="AC15" s="67">
        <f>SUM(COUNTIF(AC8:AC14,"&gt;×"))</f>
        <v>0</v>
      </c>
      <c r="AD15" s="67">
        <f t="shared" si="2"/>
        <v>0</v>
      </c>
      <c r="AE15" s="67">
        <f t="shared" si="2"/>
        <v>0</v>
      </c>
      <c r="AF15" s="67">
        <f t="shared" si="2"/>
        <v>0</v>
      </c>
      <c r="AG15" s="67">
        <f t="shared" si="2"/>
        <v>0</v>
      </c>
      <c r="AH15" s="67">
        <f>SUM(COUNTIF(AH8:AH14,"&gt;×"))</f>
        <v>0</v>
      </c>
      <c r="AI15" s="67">
        <f>SUM(COUNTIF(AI8:AI14,"&gt;×"))</f>
        <v>0</v>
      </c>
      <c r="AJ15" s="67">
        <f>SUM(COUNTIF(AJ8:AJ14,"&gt;×"))</f>
        <v>4</v>
      </c>
      <c r="AK15" s="67">
        <f t="shared" ref="AK15:AR15" si="3">SUM(COUNTIF(AK8:AK14,"&gt;×"))</f>
        <v>0</v>
      </c>
      <c r="AL15" s="67">
        <f t="shared" si="3"/>
        <v>0</v>
      </c>
      <c r="AM15" s="67">
        <f t="shared" si="3"/>
        <v>0</v>
      </c>
      <c r="AN15" s="67">
        <f t="shared" si="3"/>
        <v>0</v>
      </c>
      <c r="AO15" s="67">
        <f t="shared" si="3"/>
        <v>0</v>
      </c>
      <c r="AP15" s="67">
        <f t="shared" si="3"/>
        <v>0</v>
      </c>
      <c r="AQ15" s="67">
        <f t="shared" si="3"/>
        <v>7</v>
      </c>
      <c r="AR15" s="67">
        <f t="shared" si="3"/>
        <v>0</v>
      </c>
      <c r="AS15" s="67">
        <f t="shared" ref="AS15:BD15" si="4">SUM(COUNTIF(AS8:AS14,"&gt;×"))</f>
        <v>0</v>
      </c>
      <c r="AT15" s="67">
        <f>SUM(COUNTIF(AT8:AT14,"&gt;×"))</f>
        <v>0</v>
      </c>
      <c r="AU15" s="67">
        <f>SUM(COUNTIF(AU8:AU14,"&gt;×"))</f>
        <v>0</v>
      </c>
      <c r="AV15" s="67">
        <f>SUM(COUNTIF(AV8:AV14,"&gt;×"))</f>
        <v>0</v>
      </c>
      <c r="AW15" s="67">
        <f>SUM(COUNTIF(AW8:AW14,"&gt;×"))</f>
        <v>0</v>
      </c>
      <c r="AX15" s="67">
        <f>SUM(COUNTIF(AX8:AX14,"&gt;×"))</f>
        <v>0</v>
      </c>
      <c r="AY15" s="67">
        <f t="shared" si="4"/>
        <v>0</v>
      </c>
      <c r="AZ15" s="67">
        <f t="shared" si="4"/>
        <v>0</v>
      </c>
      <c r="BA15" s="67">
        <f t="shared" si="4"/>
        <v>0</v>
      </c>
      <c r="BB15" s="67">
        <f t="shared" si="4"/>
        <v>5</v>
      </c>
      <c r="BC15" s="67">
        <f t="shared" si="4"/>
        <v>5</v>
      </c>
      <c r="BD15" s="67">
        <f t="shared" si="4"/>
        <v>0</v>
      </c>
      <c r="BE15" s="67">
        <f t="shared" ref="BE15:BN15" si="5">SUM(COUNTIF(BE8:BE14,"&gt;×"))</f>
        <v>7</v>
      </c>
      <c r="BF15" s="67">
        <f t="shared" si="5"/>
        <v>7</v>
      </c>
      <c r="BG15" s="67">
        <f t="shared" si="5"/>
        <v>0</v>
      </c>
      <c r="BH15" s="67">
        <f t="shared" si="5"/>
        <v>5</v>
      </c>
      <c r="BI15" s="67">
        <f t="shared" si="5"/>
        <v>7</v>
      </c>
      <c r="BJ15" s="67">
        <f t="shared" si="5"/>
        <v>0</v>
      </c>
      <c r="BK15" s="67">
        <f t="shared" si="5"/>
        <v>0</v>
      </c>
      <c r="BL15" s="67">
        <f t="shared" si="5"/>
        <v>0</v>
      </c>
      <c r="BM15" s="67">
        <f t="shared" si="5"/>
        <v>0</v>
      </c>
      <c r="BN15" s="67">
        <f t="shared" si="5"/>
        <v>2</v>
      </c>
      <c r="BO15" s="84">
        <f>SUM(COUNTIF(BO8:BO14,"&gt;×"))</f>
        <v>0</v>
      </c>
    </row>
    <row r="16" spans="1:67" ht="13.5" thickBot="1" x14ac:dyDescent="0.25">
      <c r="A16" s="25"/>
      <c r="B16" s="25"/>
      <c r="F16" s="41"/>
      <c r="G16" s="26"/>
      <c r="H16" s="212" t="s">
        <v>64</v>
      </c>
      <c r="I16" s="213"/>
      <c r="J16" s="42">
        <f t="shared" ref="J16:R16" si="6">SUM(J15)</f>
        <v>7</v>
      </c>
      <c r="K16" s="68">
        <f t="shared" si="6"/>
        <v>6</v>
      </c>
      <c r="L16" s="68">
        <f t="shared" si="6"/>
        <v>0</v>
      </c>
      <c r="M16" s="68">
        <f t="shared" si="6"/>
        <v>4</v>
      </c>
      <c r="N16" s="68">
        <f t="shared" si="6"/>
        <v>1</v>
      </c>
      <c r="O16" s="68">
        <f t="shared" si="6"/>
        <v>0</v>
      </c>
      <c r="P16" s="68">
        <f t="shared" si="6"/>
        <v>0</v>
      </c>
      <c r="Q16" s="68">
        <f t="shared" si="6"/>
        <v>0</v>
      </c>
      <c r="R16" s="68">
        <f t="shared" si="6"/>
        <v>0</v>
      </c>
      <c r="S16" s="68">
        <f t="shared" ref="S16:AG16" si="7">SUM(S15)</f>
        <v>0</v>
      </c>
      <c r="T16" s="68">
        <f t="shared" si="7"/>
        <v>0</v>
      </c>
      <c r="U16" s="68">
        <f>SUM(U15)</f>
        <v>0</v>
      </c>
      <c r="V16" s="68">
        <f>SUM(V15)</f>
        <v>2</v>
      </c>
      <c r="W16" s="68">
        <f>SUM(W15)</f>
        <v>0</v>
      </c>
      <c r="X16" s="68">
        <f>SUM(X15)</f>
        <v>0</v>
      </c>
      <c r="Y16" s="68">
        <f t="shared" si="7"/>
        <v>0</v>
      </c>
      <c r="Z16" s="68">
        <f>SUM(Z15)</f>
        <v>7</v>
      </c>
      <c r="AA16" s="68">
        <f>SUM(AA15)</f>
        <v>0</v>
      </c>
      <c r="AB16" s="68">
        <f>SUM(AB15)</f>
        <v>0</v>
      </c>
      <c r="AC16" s="68">
        <f>SUM(AC15)</f>
        <v>0</v>
      </c>
      <c r="AD16" s="68">
        <f t="shared" si="7"/>
        <v>0</v>
      </c>
      <c r="AE16" s="68">
        <f t="shared" si="7"/>
        <v>0</v>
      </c>
      <c r="AF16" s="68">
        <f t="shared" si="7"/>
        <v>0</v>
      </c>
      <c r="AG16" s="68">
        <f t="shared" si="7"/>
        <v>0</v>
      </c>
      <c r="AH16" s="68">
        <f>SUM(AH15)</f>
        <v>0</v>
      </c>
      <c r="AI16" s="68">
        <f>SUM(AI15)</f>
        <v>0</v>
      </c>
      <c r="AJ16" s="68">
        <f>SUM(AJ15)</f>
        <v>4</v>
      </c>
      <c r="AK16" s="68">
        <f t="shared" ref="AK16:AR16" si="8">SUM(AK15)</f>
        <v>0</v>
      </c>
      <c r="AL16" s="68">
        <f t="shared" si="8"/>
        <v>0</v>
      </c>
      <c r="AM16" s="68">
        <f t="shared" si="8"/>
        <v>0</v>
      </c>
      <c r="AN16" s="68">
        <f t="shared" si="8"/>
        <v>0</v>
      </c>
      <c r="AO16" s="68">
        <f t="shared" si="8"/>
        <v>0</v>
      </c>
      <c r="AP16" s="68">
        <f t="shared" si="8"/>
        <v>0</v>
      </c>
      <c r="AQ16" s="68">
        <f t="shared" si="8"/>
        <v>7</v>
      </c>
      <c r="AR16" s="68">
        <f t="shared" si="8"/>
        <v>0</v>
      </c>
      <c r="AS16" s="68">
        <f t="shared" ref="AS16:BD16" si="9">SUM(AS15)</f>
        <v>0</v>
      </c>
      <c r="AT16" s="68">
        <f>SUM(AT15)</f>
        <v>0</v>
      </c>
      <c r="AU16" s="68">
        <f>SUM(AU15)</f>
        <v>0</v>
      </c>
      <c r="AV16" s="68">
        <f>SUM(AV15)</f>
        <v>0</v>
      </c>
      <c r="AW16" s="68">
        <f>SUM(AW15)</f>
        <v>0</v>
      </c>
      <c r="AX16" s="68">
        <f>SUM(AX15)</f>
        <v>0</v>
      </c>
      <c r="AY16" s="68">
        <f t="shared" si="9"/>
        <v>0</v>
      </c>
      <c r="AZ16" s="68">
        <f t="shared" si="9"/>
        <v>0</v>
      </c>
      <c r="BA16" s="68">
        <f t="shared" si="9"/>
        <v>0</v>
      </c>
      <c r="BB16" s="68">
        <f t="shared" si="9"/>
        <v>5</v>
      </c>
      <c r="BC16" s="68">
        <f t="shared" si="9"/>
        <v>5</v>
      </c>
      <c r="BD16" s="68">
        <f t="shared" si="9"/>
        <v>0</v>
      </c>
      <c r="BE16" s="68">
        <f t="shared" ref="BE16:BN16" si="10">SUM(BE15)</f>
        <v>7</v>
      </c>
      <c r="BF16" s="68">
        <f t="shared" si="10"/>
        <v>7</v>
      </c>
      <c r="BG16" s="68">
        <f t="shared" si="10"/>
        <v>0</v>
      </c>
      <c r="BH16" s="68">
        <f t="shared" si="10"/>
        <v>5</v>
      </c>
      <c r="BI16" s="68">
        <f t="shared" si="10"/>
        <v>7</v>
      </c>
      <c r="BJ16" s="68">
        <f t="shared" si="10"/>
        <v>0</v>
      </c>
      <c r="BK16" s="68">
        <f t="shared" si="10"/>
        <v>0</v>
      </c>
      <c r="BL16" s="68">
        <f t="shared" si="10"/>
        <v>0</v>
      </c>
      <c r="BM16" s="68">
        <f t="shared" si="10"/>
        <v>0</v>
      </c>
      <c r="BN16" s="68">
        <f t="shared" si="10"/>
        <v>2</v>
      </c>
      <c r="BO16" s="85">
        <f>SUM(BO15)</f>
        <v>0</v>
      </c>
    </row>
    <row r="17" spans="1:67" x14ac:dyDescent="0.2">
      <c r="A17" s="25"/>
      <c r="B17" s="25"/>
      <c r="F17" s="41"/>
      <c r="G17" s="26"/>
      <c r="H17" s="210" t="s">
        <v>65</v>
      </c>
      <c r="I17" s="211"/>
      <c r="J17" s="43">
        <f t="shared" ref="J17:R17" si="11">SUM(COUNTIF(J8:J14,"&gt;=幹事"))</f>
        <v>1</v>
      </c>
      <c r="K17" s="43">
        <f t="shared" si="11"/>
        <v>1</v>
      </c>
      <c r="L17" s="43">
        <f t="shared" si="11"/>
        <v>0</v>
      </c>
      <c r="M17" s="43">
        <f t="shared" si="11"/>
        <v>0</v>
      </c>
      <c r="N17" s="43">
        <f t="shared" si="11"/>
        <v>0</v>
      </c>
      <c r="O17" s="43">
        <f t="shared" si="11"/>
        <v>0</v>
      </c>
      <c r="P17" s="43">
        <f t="shared" si="11"/>
        <v>0</v>
      </c>
      <c r="Q17" s="43">
        <f t="shared" si="11"/>
        <v>0</v>
      </c>
      <c r="R17" s="43">
        <f t="shared" si="11"/>
        <v>0</v>
      </c>
      <c r="S17" s="43">
        <f t="shared" ref="S17:AG17" si="12">SUM(COUNTIF(S8:S14,"&gt;=幹事"))</f>
        <v>0</v>
      </c>
      <c r="T17" s="43">
        <f t="shared" si="12"/>
        <v>0</v>
      </c>
      <c r="U17" s="43">
        <f>SUM(COUNTIF(U8:U14,"&gt;=幹事"))</f>
        <v>0</v>
      </c>
      <c r="V17" s="43">
        <f>SUM(COUNTIF(V8:V14,"&gt;=幹事"))</f>
        <v>0</v>
      </c>
      <c r="W17" s="43">
        <f>SUM(COUNTIF(W8:W14,"&gt;=幹事"))</f>
        <v>0</v>
      </c>
      <c r="X17" s="43">
        <f>SUM(COUNTIF(X8:X14,"&gt;=幹事"))</f>
        <v>0</v>
      </c>
      <c r="Y17" s="43">
        <f t="shared" si="12"/>
        <v>0</v>
      </c>
      <c r="Z17" s="43">
        <f>SUM(COUNTIF(Z8:Z14,"&gt;=幹事"))</f>
        <v>1</v>
      </c>
      <c r="AA17" s="43">
        <f>SUM(COUNTIF(AA8:AA14,"&gt;=幹事"))</f>
        <v>0</v>
      </c>
      <c r="AB17" s="43">
        <f>SUM(COUNTIF(AB8:AB14,"&gt;=幹事"))</f>
        <v>0</v>
      </c>
      <c r="AC17" s="43">
        <f>SUM(COUNTIF(AC8:AC14,"&gt;=幹事"))</f>
        <v>0</v>
      </c>
      <c r="AD17" s="43">
        <f t="shared" si="12"/>
        <v>0</v>
      </c>
      <c r="AE17" s="43">
        <f t="shared" si="12"/>
        <v>0</v>
      </c>
      <c r="AF17" s="43">
        <f t="shared" si="12"/>
        <v>0</v>
      </c>
      <c r="AG17" s="43">
        <f t="shared" si="12"/>
        <v>0</v>
      </c>
      <c r="AH17" s="43">
        <f>SUM(COUNTIF(AH8:AH14,"&gt;=幹事"))</f>
        <v>0</v>
      </c>
      <c r="AI17" s="43">
        <f>SUM(COUNTIF(AI8:AI14,"&gt;=幹事"))</f>
        <v>0</v>
      </c>
      <c r="AJ17" s="43">
        <f>SUM(COUNTIF(AJ8:AJ14,"&gt;=幹事"))</f>
        <v>1</v>
      </c>
      <c r="AK17" s="43">
        <f t="shared" ref="AK17:AR17" si="13">SUM(COUNTIF(AK8:AK14,"&gt;=幹事"))</f>
        <v>0</v>
      </c>
      <c r="AL17" s="43">
        <f t="shared" si="13"/>
        <v>0</v>
      </c>
      <c r="AM17" s="43">
        <f t="shared" si="13"/>
        <v>0</v>
      </c>
      <c r="AN17" s="43">
        <f t="shared" si="13"/>
        <v>0</v>
      </c>
      <c r="AO17" s="43">
        <f t="shared" si="13"/>
        <v>0</v>
      </c>
      <c r="AP17" s="43">
        <f t="shared" si="13"/>
        <v>0</v>
      </c>
      <c r="AQ17" s="43">
        <f t="shared" si="13"/>
        <v>1</v>
      </c>
      <c r="AR17" s="43">
        <f t="shared" si="13"/>
        <v>0</v>
      </c>
      <c r="AS17" s="43">
        <f t="shared" ref="AS17:BD17" si="14">SUM(COUNTIF(AS8:AS14,"&gt;=幹事"))</f>
        <v>0</v>
      </c>
      <c r="AT17" s="43">
        <f>SUM(COUNTIF(AT8:AT14,"&gt;=幹事"))</f>
        <v>0</v>
      </c>
      <c r="AU17" s="43">
        <f>SUM(COUNTIF(AU8:AU14,"&gt;=幹事"))</f>
        <v>0</v>
      </c>
      <c r="AV17" s="43">
        <f>SUM(COUNTIF(AV8:AV14,"&gt;=幹事"))</f>
        <v>0</v>
      </c>
      <c r="AW17" s="43">
        <f>SUM(COUNTIF(AW8:AW14,"&gt;=幹事"))</f>
        <v>0</v>
      </c>
      <c r="AX17" s="43">
        <f>SUM(COUNTIF(AX8:AX14,"&gt;=幹事"))</f>
        <v>0</v>
      </c>
      <c r="AY17" s="43">
        <f t="shared" si="14"/>
        <v>0</v>
      </c>
      <c r="AZ17" s="43">
        <f t="shared" si="14"/>
        <v>0</v>
      </c>
      <c r="BA17" s="43">
        <f t="shared" si="14"/>
        <v>0</v>
      </c>
      <c r="BB17" s="43">
        <f t="shared" si="14"/>
        <v>1</v>
      </c>
      <c r="BC17" s="43">
        <f t="shared" si="14"/>
        <v>0</v>
      </c>
      <c r="BD17" s="43">
        <f t="shared" si="14"/>
        <v>0</v>
      </c>
      <c r="BE17" s="43">
        <f t="shared" ref="BE17:BN17" si="15">SUM(COUNTIF(BE8:BE14,"&gt;=幹事"))</f>
        <v>1</v>
      </c>
      <c r="BF17" s="43">
        <f t="shared" si="15"/>
        <v>0</v>
      </c>
      <c r="BG17" s="43">
        <f t="shared" si="15"/>
        <v>0</v>
      </c>
      <c r="BH17" s="43">
        <f t="shared" si="15"/>
        <v>0</v>
      </c>
      <c r="BI17" s="43">
        <f t="shared" si="15"/>
        <v>0</v>
      </c>
      <c r="BJ17" s="43">
        <f t="shared" si="15"/>
        <v>0</v>
      </c>
      <c r="BK17" s="43">
        <f t="shared" si="15"/>
        <v>0</v>
      </c>
      <c r="BL17" s="43">
        <f t="shared" si="15"/>
        <v>0</v>
      </c>
      <c r="BM17" s="43">
        <f t="shared" si="15"/>
        <v>0</v>
      </c>
      <c r="BN17" s="43">
        <f t="shared" si="15"/>
        <v>0</v>
      </c>
      <c r="BO17" s="86">
        <f>SUM(COUNTIF(BO8:BO14,"&gt;=幹事"))</f>
        <v>0</v>
      </c>
    </row>
    <row r="18" spans="1:67" ht="13.5" thickBot="1" x14ac:dyDescent="0.25">
      <c r="A18" s="25"/>
      <c r="B18" s="25"/>
      <c r="F18" s="41"/>
      <c r="G18" s="26"/>
      <c r="H18" s="212" t="s">
        <v>66</v>
      </c>
      <c r="I18" s="213"/>
      <c r="J18" s="38">
        <f t="shared" ref="J18:R18" si="16">SUM(J17)</f>
        <v>1</v>
      </c>
      <c r="K18" s="68">
        <f t="shared" si="16"/>
        <v>1</v>
      </c>
      <c r="L18" s="68">
        <f t="shared" si="16"/>
        <v>0</v>
      </c>
      <c r="M18" s="68">
        <f t="shared" si="16"/>
        <v>0</v>
      </c>
      <c r="N18" s="68">
        <f t="shared" si="16"/>
        <v>0</v>
      </c>
      <c r="O18" s="68">
        <f t="shared" si="16"/>
        <v>0</v>
      </c>
      <c r="P18" s="68">
        <f t="shared" si="16"/>
        <v>0</v>
      </c>
      <c r="Q18" s="68">
        <f t="shared" si="16"/>
        <v>0</v>
      </c>
      <c r="R18" s="68">
        <f t="shared" si="16"/>
        <v>0</v>
      </c>
      <c r="S18" s="68">
        <f t="shared" ref="S18:AG18" si="17">SUM(S17)</f>
        <v>0</v>
      </c>
      <c r="T18" s="68">
        <f t="shared" si="17"/>
        <v>0</v>
      </c>
      <c r="U18" s="68">
        <f>SUM(U17)</f>
        <v>0</v>
      </c>
      <c r="V18" s="68">
        <f>SUM(V17)</f>
        <v>0</v>
      </c>
      <c r="W18" s="68">
        <f>SUM(W17)</f>
        <v>0</v>
      </c>
      <c r="X18" s="68">
        <f>SUM(X17)</f>
        <v>0</v>
      </c>
      <c r="Y18" s="68">
        <f t="shared" si="17"/>
        <v>0</v>
      </c>
      <c r="Z18" s="68">
        <f>SUM(Z17)</f>
        <v>1</v>
      </c>
      <c r="AA18" s="68">
        <f>SUM(AA17)</f>
        <v>0</v>
      </c>
      <c r="AB18" s="68">
        <f>SUM(AB17)</f>
        <v>0</v>
      </c>
      <c r="AC18" s="68">
        <f>SUM(AC17)</f>
        <v>0</v>
      </c>
      <c r="AD18" s="68">
        <f t="shared" si="17"/>
        <v>0</v>
      </c>
      <c r="AE18" s="68">
        <f t="shared" si="17"/>
        <v>0</v>
      </c>
      <c r="AF18" s="68">
        <f t="shared" si="17"/>
        <v>0</v>
      </c>
      <c r="AG18" s="68">
        <f t="shared" si="17"/>
        <v>0</v>
      </c>
      <c r="AH18" s="68">
        <f>SUM(AH17)</f>
        <v>0</v>
      </c>
      <c r="AI18" s="68">
        <f>SUM(AI17)</f>
        <v>0</v>
      </c>
      <c r="AJ18" s="68">
        <f>SUM(AJ17)</f>
        <v>1</v>
      </c>
      <c r="AK18" s="68">
        <f t="shared" ref="AK18:AR18" si="18">SUM(AK17)</f>
        <v>0</v>
      </c>
      <c r="AL18" s="68">
        <f t="shared" si="18"/>
        <v>0</v>
      </c>
      <c r="AM18" s="68">
        <f t="shared" si="18"/>
        <v>0</v>
      </c>
      <c r="AN18" s="68">
        <f t="shared" si="18"/>
        <v>0</v>
      </c>
      <c r="AO18" s="68">
        <f t="shared" si="18"/>
        <v>0</v>
      </c>
      <c r="AP18" s="68">
        <f t="shared" si="18"/>
        <v>0</v>
      </c>
      <c r="AQ18" s="68">
        <f t="shared" si="18"/>
        <v>1</v>
      </c>
      <c r="AR18" s="68">
        <f t="shared" si="18"/>
        <v>0</v>
      </c>
      <c r="AS18" s="68">
        <f t="shared" ref="AS18:BD18" si="19">SUM(AS17)</f>
        <v>0</v>
      </c>
      <c r="AT18" s="68">
        <f>SUM(AT17)</f>
        <v>0</v>
      </c>
      <c r="AU18" s="68">
        <f>SUM(AU17)</f>
        <v>0</v>
      </c>
      <c r="AV18" s="68">
        <f>SUM(AV17)</f>
        <v>0</v>
      </c>
      <c r="AW18" s="68">
        <f>SUM(AW17)</f>
        <v>0</v>
      </c>
      <c r="AX18" s="68">
        <f>SUM(AX17)</f>
        <v>0</v>
      </c>
      <c r="AY18" s="68">
        <f t="shared" si="19"/>
        <v>0</v>
      </c>
      <c r="AZ18" s="68">
        <f t="shared" si="19"/>
        <v>0</v>
      </c>
      <c r="BA18" s="68">
        <f t="shared" si="19"/>
        <v>0</v>
      </c>
      <c r="BB18" s="68">
        <f t="shared" si="19"/>
        <v>1</v>
      </c>
      <c r="BC18" s="68">
        <f t="shared" si="19"/>
        <v>0</v>
      </c>
      <c r="BD18" s="68">
        <f t="shared" si="19"/>
        <v>0</v>
      </c>
      <c r="BE18" s="68">
        <f t="shared" ref="BE18:BN18" si="20">SUM(BE17)</f>
        <v>1</v>
      </c>
      <c r="BF18" s="68">
        <f t="shared" si="20"/>
        <v>0</v>
      </c>
      <c r="BG18" s="68">
        <f t="shared" si="20"/>
        <v>0</v>
      </c>
      <c r="BH18" s="68">
        <f t="shared" si="20"/>
        <v>0</v>
      </c>
      <c r="BI18" s="68">
        <f t="shared" si="20"/>
        <v>0</v>
      </c>
      <c r="BJ18" s="68">
        <f t="shared" si="20"/>
        <v>0</v>
      </c>
      <c r="BK18" s="68">
        <f t="shared" si="20"/>
        <v>0</v>
      </c>
      <c r="BL18" s="68">
        <f t="shared" si="20"/>
        <v>0</v>
      </c>
      <c r="BM18" s="68">
        <f t="shared" si="20"/>
        <v>0</v>
      </c>
      <c r="BN18" s="68">
        <f t="shared" si="20"/>
        <v>0</v>
      </c>
      <c r="BO18" s="85">
        <f>SUM(BO17)</f>
        <v>0</v>
      </c>
    </row>
    <row r="19" spans="1:67" ht="17" thickBot="1" x14ac:dyDescent="0.3">
      <c r="D19" s="4"/>
      <c r="E19" s="4"/>
    </row>
    <row r="20" spans="1:67" x14ac:dyDescent="0.2">
      <c r="I20" t="s">
        <v>649</v>
      </c>
      <c r="J20" s="44" t="s">
        <v>52</v>
      </c>
      <c r="K20" s="7" t="s">
        <v>52</v>
      </c>
      <c r="L20" s="7"/>
      <c r="M20" s="7"/>
      <c r="N20" s="7"/>
      <c r="O20" s="7"/>
      <c r="P20" s="45" t="s">
        <v>49</v>
      </c>
      <c r="Q20" s="7" t="s">
        <v>71</v>
      </c>
      <c r="R20" s="7"/>
      <c r="S20" s="46"/>
      <c r="T20" s="77"/>
      <c r="U20" s="7" t="s">
        <v>168</v>
      </c>
      <c r="V20" s="7"/>
      <c r="W20" s="7"/>
      <c r="X20" s="7"/>
      <c r="Y20" s="7"/>
      <c r="Z20" s="46"/>
      <c r="AA20"/>
      <c r="AB20"/>
      <c r="AC20"/>
      <c r="AD20"/>
      <c r="AF20"/>
      <c r="AG20"/>
      <c r="AI20"/>
      <c r="AJ20"/>
      <c r="AK20"/>
      <c r="AM20"/>
      <c r="AN20"/>
      <c r="AO20"/>
      <c r="AQ20"/>
      <c r="AR20"/>
      <c r="AS20"/>
      <c r="AT20"/>
      <c r="AU20"/>
      <c r="AW20"/>
      <c r="AX20"/>
      <c r="AY20"/>
      <c r="BA20"/>
      <c r="BB20"/>
      <c r="BC20"/>
      <c r="BD20"/>
      <c r="BE20"/>
      <c r="BF20"/>
      <c r="BG20"/>
      <c r="BH20"/>
      <c r="BI20"/>
      <c r="BK20"/>
      <c r="BL20"/>
      <c r="BM20"/>
      <c r="BN20"/>
      <c r="BO20"/>
    </row>
    <row r="21" spans="1:67" x14ac:dyDescent="0.2">
      <c r="J21" s="47" t="s">
        <v>69</v>
      </c>
      <c r="K21" s="48" t="s">
        <v>70</v>
      </c>
      <c r="L21" s="48"/>
      <c r="M21" s="48"/>
      <c r="N21" s="48"/>
      <c r="O21" s="48"/>
      <c r="P21" s="75" t="s">
        <v>67</v>
      </c>
      <c r="Q21" s="49" t="s">
        <v>68</v>
      </c>
      <c r="R21" s="50"/>
      <c r="S21" s="51"/>
      <c r="T21" s="76"/>
      <c r="U21" s="49"/>
      <c r="V21" s="50"/>
      <c r="W21" s="50"/>
      <c r="X21" s="50"/>
      <c r="Y21" s="50"/>
      <c r="Z21" s="51"/>
      <c r="AA21"/>
      <c r="AB21"/>
      <c r="AC21"/>
      <c r="AD21"/>
      <c r="AF21"/>
      <c r="AG21"/>
      <c r="AI21"/>
      <c r="AJ21"/>
      <c r="AK21"/>
      <c r="AM21"/>
      <c r="AN21"/>
      <c r="AO21"/>
      <c r="AQ21"/>
      <c r="AR21"/>
      <c r="AS21"/>
      <c r="AT21"/>
      <c r="AU21"/>
      <c r="AW21"/>
      <c r="AX21"/>
      <c r="AY21"/>
      <c r="BA21"/>
      <c r="BB21"/>
      <c r="BC21"/>
      <c r="BD21"/>
      <c r="BE21"/>
      <c r="BF21"/>
      <c r="BG21"/>
      <c r="BH21"/>
      <c r="BI21"/>
      <c r="BK21"/>
      <c r="BL21"/>
      <c r="BM21"/>
      <c r="BN21"/>
      <c r="BO21"/>
    </row>
    <row r="22" spans="1:67" ht="13.5" thickBot="1" x14ac:dyDescent="0.25">
      <c r="J22" s="78" t="s">
        <v>167</v>
      </c>
      <c r="K22" s="52" t="s">
        <v>1002</v>
      </c>
      <c r="L22" s="53"/>
      <c r="M22" s="54"/>
      <c r="N22" s="54"/>
      <c r="O22" s="54"/>
      <c r="P22" s="55" t="s">
        <v>72</v>
      </c>
      <c r="Q22" s="52" t="s">
        <v>73</v>
      </c>
      <c r="R22" s="53"/>
      <c r="S22" s="56"/>
      <c r="T22" s="55"/>
      <c r="U22" s="52"/>
      <c r="V22" s="53"/>
      <c r="W22" s="53"/>
      <c r="X22" s="53"/>
      <c r="Y22" s="53"/>
      <c r="Z22" s="56"/>
      <c r="AA22"/>
      <c r="AB22"/>
      <c r="AC22"/>
      <c r="AD22"/>
      <c r="AF22"/>
      <c r="AG22"/>
      <c r="AI22"/>
      <c r="AJ22"/>
      <c r="AK22"/>
      <c r="AM22"/>
      <c r="AN22"/>
      <c r="AO22"/>
      <c r="AQ22"/>
      <c r="AR22"/>
      <c r="AS22"/>
      <c r="AT22"/>
      <c r="AU22"/>
      <c r="AW22"/>
      <c r="AX22"/>
      <c r="AY22"/>
      <c r="BA22"/>
      <c r="BB22"/>
      <c r="BC22"/>
      <c r="BD22"/>
      <c r="BE22"/>
      <c r="BF22"/>
      <c r="BG22"/>
      <c r="BH22"/>
      <c r="BI22"/>
      <c r="BK22"/>
      <c r="BL22"/>
      <c r="BM22"/>
      <c r="BN22"/>
      <c r="BO22"/>
    </row>
    <row r="23" spans="1:67" ht="13.5" thickBot="1" x14ac:dyDescent="0.25">
      <c r="A23" s="25"/>
    </row>
    <row r="24" spans="1:67" x14ac:dyDescent="0.2">
      <c r="A24" s="247" t="s">
        <v>1</v>
      </c>
      <c r="B24" s="216" t="s">
        <v>3</v>
      </c>
      <c r="C24" s="216" t="s">
        <v>5</v>
      </c>
      <c r="D24" s="216" t="str">
        <f>D5</f>
        <v>住所／情報(2023/1/1全確認)</v>
      </c>
      <c r="E24" s="228" t="str">
        <f>E5</f>
        <v>URL(公式HPのみ)
(2024/1/1全確認)</v>
      </c>
      <c r="F24" s="230" t="s">
        <v>7</v>
      </c>
      <c r="G24" s="216" t="s">
        <v>9</v>
      </c>
      <c r="H24" s="218" t="s">
        <v>11</v>
      </c>
      <c r="I24" s="220" t="s">
        <v>13</v>
      </c>
      <c r="J24" s="7" t="s">
        <v>14</v>
      </c>
      <c r="K24" s="7"/>
      <c r="L24" s="8"/>
      <c r="M24" s="8"/>
      <c r="N24" s="8"/>
      <c r="O24" s="8"/>
      <c r="P24" s="7"/>
      <c r="Q24" s="7"/>
      <c r="R24" s="8"/>
      <c r="S24" s="8"/>
      <c r="T24" s="8"/>
      <c r="U24" s="8"/>
      <c r="V24" s="8"/>
      <c r="W24" s="8"/>
      <c r="X24" s="8"/>
      <c r="Y24" s="8"/>
      <c r="Z24" s="8"/>
      <c r="AA24" s="8"/>
      <c r="AB24" s="8"/>
      <c r="AC24" s="8"/>
      <c r="AD24" s="8"/>
      <c r="AE24" s="8"/>
      <c r="AF24" s="8"/>
      <c r="AG24" s="8"/>
      <c r="AH24" s="8"/>
      <c r="AI24" s="8"/>
      <c r="AJ24" s="8"/>
      <c r="AK24" s="8"/>
      <c r="AL24" s="8"/>
      <c r="AM24" s="8"/>
      <c r="AN24" s="8"/>
      <c r="AO24" s="8"/>
      <c r="AP24" s="8"/>
      <c r="AQ24" s="7"/>
      <c r="AR24" s="8"/>
      <c r="AS24" s="8"/>
      <c r="AT24" s="8"/>
      <c r="AU24" s="8"/>
      <c r="AV24" s="8"/>
      <c r="AW24" s="8"/>
      <c r="AX24" s="8"/>
      <c r="AY24" s="8"/>
      <c r="AZ24" s="8"/>
      <c r="BA24" s="8"/>
      <c r="BB24" s="7"/>
      <c r="BC24" s="8"/>
      <c r="BD24" s="8"/>
      <c r="BE24" s="8"/>
      <c r="BF24" s="8"/>
      <c r="BG24" s="8"/>
      <c r="BH24" s="8"/>
      <c r="BI24" s="8"/>
      <c r="BJ24" s="8"/>
      <c r="BK24" s="8"/>
      <c r="BL24" s="8"/>
      <c r="BM24" s="8"/>
      <c r="BN24" s="8"/>
      <c r="BO24" s="9"/>
    </row>
    <row r="25" spans="1:67" s="2" customFormat="1" ht="26.5" thickBot="1" x14ac:dyDescent="0.25">
      <c r="A25" s="248"/>
      <c r="B25" s="217"/>
      <c r="C25" s="217"/>
      <c r="D25" s="217"/>
      <c r="E25" s="229"/>
      <c r="F25" s="231"/>
      <c r="G25" s="217"/>
      <c r="H25" s="219"/>
      <c r="I25" s="221"/>
      <c r="J25" s="10" t="str">
        <f t="shared" ref="J25:R25" si="21">J6</f>
        <v>Tosh</v>
      </c>
      <c r="K25" s="11" t="str">
        <f t="shared" si="21"/>
        <v>岸野姉</v>
      </c>
      <c r="L25" s="11" t="str">
        <f t="shared" si="21"/>
        <v>善恵姉</v>
      </c>
      <c r="M25" s="11" t="str">
        <f t="shared" si="21"/>
        <v>上野兄</v>
      </c>
      <c r="N25" s="11" t="str">
        <f t="shared" si="21"/>
        <v>Amita
姉</v>
      </c>
      <c r="O25" s="11" t="str">
        <f t="shared" si="21"/>
        <v>長島兄</v>
      </c>
      <c r="P25" s="11" t="str">
        <f t="shared" si="21"/>
        <v>悠姉</v>
      </c>
      <c r="Q25" s="11" t="str">
        <f t="shared" si="21"/>
        <v>Tanmay兄</v>
      </c>
      <c r="R25" s="11" t="str">
        <f t="shared" si="21"/>
        <v>前川
浩)兄</v>
      </c>
      <c r="S25" s="11" t="str">
        <f t="shared" ref="S25:AG25" si="22">S6</f>
        <v>前川
紀)姉</v>
      </c>
      <c r="T25" s="11" t="str">
        <f t="shared" si="22"/>
        <v>前川
あ))姉</v>
      </c>
      <c r="U25" s="11" t="str">
        <f>U6</f>
        <v>千恵美姉</v>
      </c>
      <c r="V25" s="11" t="str">
        <f>V6</f>
        <v>柴田兄</v>
      </c>
      <c r="W25" s="11" t="str">
        <f>W6</f>
        <v>須坂姉</v>
      </c>
      <c r="X25" s="11" t="str">
        <f>X6</f>
        <v>勇輝兄</v>
      </c>
      <c r="Y25" s="11" t="str">
        <f t="shared" si="22"/>
        <v>Nimish兄</v>
      </c>
      <c r="Z25" s="71" t="str">
        <f>Z6</f>
        <v>亜紀子姉</v>
      </c>
      <c r="AA25" s="71" t="str">
        <f>AA6</f>
        <v>山田兄</v>
      </c>
      <c r="AB25" s="71"/>
      <c r="AC25" s="71"/>
      <c r="AD25" s="71" t="str">
        <f t="shared" si="22"/>
        <v>原園姉</v>
      </c>
      <c r="AE25" s="71" t="str">
        <f t="shared" si="22"/>
        <v>渡部姉</v>
      </c>
      <c r="AF25" s="71" t="str">
        <f t="shared" si="22"/>
        <v>香織姉</v>
      </c>
      <c r="AG25" s="71" t="str">
        <f t="shared" si="22"/>
        <v>田嶋姉</v>
      </c>
      <c r="AH25" s="71" t="str">
        <f>AH6</f>
        <v>藤田兄</v>
      </c>
      <c r="AI25" s="71" t="str">
        <f>AI6</f>
        <v>藤田姉</v>
      </c>
      <c r="AJ25" s="71" t="str">
        <f>AJ6</f>
        <v>佐藤兄</v>
      </c>
      <c r="AK25" s="71" t="str">
        <f t="shared" ref="AK25:AR25" si="23">AK6</f>
        <v>島尾姉</v>
      </c>
      <c r="AL25" s="71" t="str">
        <f t="shared" si="23"/>
        <v>風間兄</v>
      </c>
      <c r="AM25" s="71" t="str">
        <f t="shared" si="23"/>
        <v>風間姉</v>
      </c>
      <c r="AN25" s="71" t="str">
        <f t="shared" si="23"/>
        <v>福田姉</v>
      </c>
      <c r="AO25" s="71" t="str">
        <f t="shared" si="23"/>
        <v>中村兄</v>
      </c>
      <c r="AP25" s="71" t="str">
        <f t="shared" si="23"/>
        <v>名久井兄</v>
      </c>
      <c r="AQ25" s="71" t="str">
        <f t="shared" si="23"/>
        <v>山中兄</v>
      </c>
      <c r="AR25" s="71" t="str">
        <f t="shared" si="23"/>
        <v>山中姉</v>
      </c>
      <c r="AS25" s="71" t="str">
        <f t="shared" ref="AS25:BD25" si="24">AS6</f>
        <v>西宇兄</v>
      </c>
      <c r="AT25" s="71" t="str">
        <f>AT6</f>
        <v>岡本姉</v>
      </c>
      <c r="AU25" s="71" t="str">
        <f>AU6</f>
        <v>早川姉</v>
      </c>
      <c r="AV25" s="71" t="str">
        <f>AV6</f>
        <v>佐奈子姉</v>
      </c>
      <c r="AW25" s="71" t="str">
        <f>AW6</f>
        <v>秋山姉</v>
      </c>
      <c r="AX25" s="71" t="str">
        <f>AX6</f>
        <v>田中兄</v>
      </c>
      <c r="AY25" s="71" t="str">
        <f t="shared" si="24"/>
        <v>星島姉</v>
      </c>
      <c r="AZ25" s="71" t="str">
        <f t="shared" si="24"/>
        <v>安谷屋兄</v>
      </c>
      <c r="BA25" s="71" t="str">
        <f t="shared" si="24"/>
        <v>菅谷兄</v>
      </c>
      <c r="BB25" s="71" t="str">
        <f t="shared" si="24"/>
        <v>中嶌姉</v>
      </c>
      <c r="BC25" s="71" t="str">
        <f t="shared" si="24"/>
        <v>井上
(美)姉</v>
      </c>
      <c r="BD25" s="71" t="str">
        <f t="shared" si="24"/>
        <v>徳永兄</v>
      </c>
      <c r="BE25" s="71" t="str">
        <f t="shared" ref="BE25:BK25" si="25">BE6</f>
        <v>崇之兄</v>
      </c>
      <c r="BF25" s="71" t="str">
        <f t="shared" si="25"/>
        <v>金子兄</v>
      </c>
      <c r="BG25" s="71" t="str">
        <f t="shared" si="25"/>
        <v>河野姉</v>
      </c>
      <c r="BH25" s="71" t="str">
        <f t="shared" si="25"/>
        <v>松下姉</v>
      </c>
      <c r="BI25" s="71" t="str">
        <f t="shared" si="25"/>
        <v>薮内姉</v>
      </c>
      <c r="BJ25" s="71" t="str">
        <f t="shared" si="25"/>
        <v>督兄</v>
      </c>
      <c r="BK25" s="71" t="str">
        <f t="shared" si="25"/>
        <v>内住姉</v>
      </c>
      <c r="BL25" s="71" t="str">
        <f>BL6</f>
        <v>戸谷姉</v>
      </c>
      <c r="BM25" s="71" t="str">
        <f>BM6</f>
        <v>野村姉</v>
      </c>
      <c r="BN25" s="71" t="str">
        <f>BN6</f>
        <v>吉川姉</v>
      </c>
      <c r="BO25" s="74">
        <f>BO6</f>
        <v>0</v>
      </c>
    </row>
    <row r="26" spans="1:67" s="2" customFormat="1" ht="14" thickTop="1" thickBot="1" x14ac:dyDescent="0.25">
      <c r="A26" s="307" t="s">
        <v>74</v>
      </c>
      <c r="B26" s="308"/>
      <c r="C26" s="275" t="s">
        <v>75</v>
      </c>
      <c r="D26" s="276"/>
      <c r="E26" s="276"/>
      <c r="F26" s="276"/>
      <c r="G26" s="276"/>
      <c r="H26" s="277"/>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row>
    <row r="27" spans="1:67" ht="91.5" thickTop="1" x14ac:dyDescent="0.2">
      <c r="A27" s="125">
        <v>9</v>
      </c>
      <c r="B27" s="124" t="s">
        <v>76</v>
      </c>
      <c r="C27" s="123" t="s">
        <v>1105</v>
      </c>
      <c r="D27" s="197" t="s">
        <v>1062</v>
      </c>
      <c r="E27" s="31" t="s">
        <v>55</v>
      </c>
      <c r="F27" s="17">
        <v>5000</v>
      </c>
      <c r="G27" s="24">
        <v>37345</v>
      </c>
      <c r="H27" s="19" t="s">
        <v>832</v>
      </c>
      <c r="I27" s="20">
        <f t="shared" ref="I27:I34" si="26">COUNTIF(J27:BO27,"&gt;×")</f>
        <v>3</v>
      </c>
      <c r="J27" s="58" t="s">
        <v>51</v>
      </c>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t="s">
        <v>51</v>
      </c>
      <c r="AR27" s="58"/>
      <c r="AS27" s="58"/>
      <c r="AT27" s="58"/>
      <c r="AU27" s="58"/>
      <c r="AV27" s="58"/>
      <c r="AW27" s="58"/>
      <c r="AX27" s="58"/>
      <c r="AY27" s="58"/>
      <c r="AZ27" s="58"/>
      <c r="BA27" s="58"/>
      <c r="BB27" s="58"/>
      <c r="BC27" s="58"/>
      <c r="BD27" s="58"/>
      <c r="BE27" s="58"/>
      <c r="BF27" s="58" t="s">
        <v>52</v>
      </c>
      <c r="BG27" s="58"/>
      <c r="BH27" s="58"/>
      <c r="BI27" s="58"/>
      <c r="BJ27" s="58"/>
      <c r="BK27" s="58"/>
      <c r="BL27" s="58"/>
      <c r="BM27" s="58"/>
      <c r="BN27" s="58"/>
      <c r="BO27" s="87"/>
    </row>
    <row r="28" spans="1:67" s="25" customFormat="1" ht="221" x14ac:dyDescent="0.2">
      <c r="A28" s="23">
        <v>10</v>
      </c>
      <c r="B28" s="27" t="s">
        <v>77</v>
      </c>
      <c r="C28" s="15" t="s">
        <v>1204</v>
      </c>
      <c r="D28" s="135" t="s">
        <v>1203</v>
      </c>
      <c r="E28" s="59" t="s">
        <v>666</v>
      </c>
      <c r="F28" s="17">
        <v>19000</v>
      </c>
      <c r="G28" s="24">
        <v>37372</v>
      </c>
      <c r="H28" s="19" t="s">
        <v>78</v>
      </c>
      <c r="I28" s="20">
        <f t="shared" si="26"/>
        <v>8</v>
      </c>
      <c r="J28" s="22" t="s">
        <v>51</v>
      </c>
      <c r="K28" s="22" t="s">
        <v>51</v>
      </c>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t="s">
        <v>51</v>
      </c>
      <c r="AK28" s="22"/>
      <c r="AL28" s="22"/>
      <c r="AM28" s="22"/>
      <c r="AN28" s="22"/>
      <c r="AO28" s="22"/>
      <c r="AP28" s="22"/>
      <c r="AQ28" s="22" t="s">
        <v>51</v>
      </c>
      <c r="AR28" s="22"/>
      <c r="AS28" s="22"/>
      <c r="AT28" s="22"/>
      <c r="AU28" s="22"/>
      <c r="AV28" s="22"/>
      <c r="AW28" s="22"/>
      <c r="AX28" s="22"/>
      <c r="AY28" s="22"/>
      <c r="AZ28" s="22"/>
      <c r="BA28" s="22"/>
      <c r="BB28" s="22" t="s">
        <v>51</v>
      </c>
      <c r="BC28" s="22"/>
      <c r="BD28" s="22"/>
      <c r="BE28" s="22" t="s">
        <v>51</v>
      </c>
      <c r="BF28" s="22" t="s">
        <v>51</v>
      </c>
      <c r="BG28" s="22"/>
      <c r="BH28" s="22" t="s">
        <v>52</v>
      </c>
      <c r="BI28" s="22"/>
      <c r="BJ28" s="22"/>
      <c r="BK28" s="22"/>
      <c r="BL28" s="22"/>
      <c r="BM28" s="22"/>
      <c r="BN28" s="22"/>
      <c r="BO28" s="82"/>
    </row>
    <row r="29" spans="1:67" ht="91" x14ac:dyDescent="0.2">
      <c r="A29" s="23">
        <v>11</v>
      </c>
      <c r="B29" s="14" t="s">
        <v>79</v>
      </c>
      <c r="C29" s="15" t="s">
        <v>770</v>
      </c>
      <c r="D29" s="132" t="s">
        <v>1063</v>
      </c>
      <c r="E29" s="199" t="s">
        <v>667</v>
      </c>
      <c r="F29" s="17">
        <v>9000</v>
      </c>
      <c r="G29" s="24">
        <v>37406</v>
      </c>
      <c r="H29" s="19" t="s">
        <v>833</v>
      </c>
      <c r="I29" s="20">
        <f t="shared" si="26"/>
        <v>9</v>
      </c>
      <c r="J29" s="22" t="s">
        <v>51</v>
      </c>
      <c r="K29" s="22" t="s">
        <v>51</v>
      </c>
      <c r="L29" s="22"/>
      <c r="M29" s="22" t="s">
        <v>51</v>
      </c>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t="s">
        <v>51</v>
      </c>
      <c r="AR29" s="22"/>
      <c r="AS29" s="22"/>
      <c r="AT29" s="22"/>
      <c r="AU29" s="22"/>
      <c r="AV29" s="22"/>
      <c r="AW29" s="22"/>
      <c r="AX29" s="22"/>
      <c r="AY29" s="22"/>
      <c r="AZ29" s="22"/>
      <c r="BA29" s="22"/>
      <c r="BB29" s="22" t="s">
        <v>51</v>
      </c>
      <c r="BC29" s="22" t="s">
        <v>52</v>
      </c>
      <c r="BD29" s="22"/>
      <c r="BE29" s="22" t="s">
        <v>51</v>
      </c>
      <c r="BF29" s="22" t="s">
        <v>51</v>
      </c>
      <c r="BG29" s="22"/>
      <c r="BH29" s="22" t="s">
        <v>51</v>
      </c>
      <c r="BI29" s="22"/>
      <c r="BJ29" s="22"/>
      <c r="BK29" s="22"/>
      <c r="BL29" s="22"/>
      <c r="BM29" s="22"/>
      <c r="BN29" s="22"/>
      <c r="BO29" s="82"/>
    </row>
    <row r="30" spans="1:67" ht="130" x14ac:dyDescent="0.2">
      <c r="A30" s="23">
        <v>12</v>
      </c>
      <c r="B30" s="14" t="s">
        <v>80</v>
      </c>
      <c r="C30" s="15" t="s">
        <v>1097</v>
      </c>
      <c r="D30" s="136" t="s">
        <v>1096</v>
      </c>
      <c r="E30" s="59" t="s">
        <v>819</v>
      </c>
      <c r="F30" s="17">
        <v>3000</v>
      </c>
      <c r="G30" s="24">
        <v>37431</v>
      </c>
      <c r="H30" s="19" t="s">
        <v>81</v>
      </c>
      <c r="I30" s="20">
        <f t="shared" si="26"/>
        <v>9</v>
      </c>
      <c r="J30" s="22" t="s">
        <v>51</v>
      </c>
      <c r="K30" s="22" t="s">
        <v>51</v>
      </c>
      <c r="L30" s="22"/>
      <c r="M30" s="22" t="s">
        <v>51</v>
      </c>
      <c r="N30" s="22" t="s">
        <v>82</v>
      </c>
      <c r="O30" s="22"/>
      <c r="P30" s="22"/>
      <c r="Q30" s="22"/>
      <c r="R30" s="22"/>
      <c r="S30" s="22"/>
      <c r="T30" s="22"/>
      <c r="U30" s="22"/>
      <c r="V30" s="22"/>
      <c r="W30" s="22"/>
      <c r="X30" s="22"/>
      <c r="Y30" s="22"/>
      <c r="Z30" s="22"/>
      <c r="AA30" s="22"/>
      <c r="AB30" s="22"/>
      <c r="AC30" s="22"/>
      <c r="AD30" s="22"/>
      <c r="AE30" s="22"/>
      <c r="AF30" s="22"/>
      <c r="AG30" s="22"/>
      <c r="AH30" s="22"/>
      <c r="AI30" s="22"/>
      <c r="AJ30" s="22" t="s">
        <v>51</v>
      </c>
      <c r="AK30" s="22"/>
      <c r="AL30" s="22"/>
      <c r="AM30" s="22" t="s">
        <v>82</v>
      </c>
      <c r="AN30" s="22"/>
      <c r="AO30" s="22"/>
      <c r="AP30" s="22"/>
      <c r="AQ30" s="22" t="s">
        <v>52</v>
      </c>
      <c r="AR30" s="22"/>
      <c r="AS30" s="22"/>
      <c r="AT30" s="22"/>
      <c r="AU30" s="22"/>
      <c r="AV30" s="22"/>
      <c r="AW30" s="22"/>
      <c r="AX30" s="22"/>
      <c r="AY30" s="22"/>
      <c r="AZ30" s="22"/>
      <c r="BA30" s="22"/>
      <c r="BB30" s="22"/>
      <c r="BC30" s="22"/>
      <c r="BD30" s="22"/>
      <c r="BE30" s="22" t="s">
        <v>51</v>
      </c>
      <c r="BF30" s="22" t="s">
        <v>51</v>
      </c>
      <c r="BG30" s="22" t="s">
        <v>51</v>
      </c>
      <c r="BH30" s="22" t="s">
        <v>51</v>
      </c>
      <c r="BI30" s="22"/>
      <c r="BJ30" s="22"/>
      <c r="BK30" s="22"/>
      <c r="BL30" s="22"/>
      <c r="BM30" s="22"/>
      <c r="BN30" s="22"/>
      <c r="BO30" s="82"/>
    </row>
    <row r="31" spans="1:67" ht="78" x14ac:dyDescent="0.2">
      <c r="A31" s="23">
        <v>13</v>
      </c>
      <c r="B31" s="27" t="s">
        <v>83</v>
      </c>
      <c r="C31" s="60" t="s">
        <v>84</v>
      </c>
      <c r="D31" s="130" t="s">
        <v>171</v>
      </c>
      <c r="E31" s="31" t="s">
        <v>55</v>
      </c>
      <c r="F31" s="17">
        <v>5600</v>
      </c>
      <c r="G31" s="24">
        <v>37457</v>
      </c>
      <c r="H31" s="19" t="s">
        <v>834</v>
      </c>
      <c r="I31" s="20">
        <f t="shared" si="26"/>
        <v>12</v>
      </c>
      <c r="J31" s="22" t="s">
        <v>51</v>
      </c>
      <c r="K31" s="22" t="s">
        <v>51</v>
      </c>
      <c r="L31" s="22"/>
      <c r="M31" s="22" t="s">
        <v>52</v>
      </c>
      <c r="N31" s="22" t="s">
        <v>52</v>
      </c>
      <c r="O31" s="22"/>
      <c r="P31" s="22"/>
      <c r="Q31" s="22"/>
      <c r="R31" s="22"/>
      <c r="S31" s="22"/>
      <c r="T31" s="22"/>
      <c r="U31" s="22"/>
      <c r="V31" s="22"/>
      <c r="W31" s="22"/>
      <c r="X31" s="22"/>
      <c r="Y31" s="22"/>
      <c r="Z31" s="22"/>
      <c r="AA31" s="22"/>
      <c r="AB31" s="22"/>
      <c r="AC31" s="22"/>
      <c r="AD31" s="22"/>
      <c r="AE31" s="22"/>
      <c r="AF31" s="22"/>
      <c r="AG31" s="22"/>
      <c r="AH31" s="22"/>
      <c r="AI31" s="22"/>
      <c r="AJ31" s="22"/>
      <c r="AK31" s="22"/>
      <c r="AL31" s="22" t="s">
        <v>51</v>
      </c>
      <c r="AM31" s="22" t="s">
        <v>51</v>
      </c>
      <c r="AN31" s="22"/>
      <c r="AO31" s="22"/>
      <c r="AP31" s="22"/>
      <c r="AQ31" s="22" t="s">
        <v>51</v>
      </c>
      <c r="AR31" s="22"/>
      <c r="AS31" s="22"/>
      <c r="AT31" s="22"/>
      <c r="AU31" s="22"/>
      <c r="AV31" s="22"/>
      <c r="AW31" s="22"/>
      <c r="AX31" s="22"/>
      <c r="AY31" s="22"/>
      <c r="AZ31" s="22"/>
      <c r="BA31" s="22"/>
      <c r="BB31" s="22" t="s">
        <v>51</v>
      </c>
      <c r="BC31" s="22" t="s">
        <v>51</v>
      </c>
      <c r="BD31" s="22"/>
      <c r="BE31" s="22"/>
      <c r="BF31" s="22" t="s">
        <v>51</v>
      </c>
      <c r="BG31" s="22" t="s">
        <v>51</v>
      </c>
      <c r="BH31" s="22"/>
      <c r="BI31" s="22" t="s">
        <v>51</v>
      </c>
      <c r="BJ31" s="22"/>
      <c r="BK31" s="22"/>
      <c r="BL31" s="22"/>
      <c r="BM31" s="22"/>
      <c r="BN31" s="22"/>
      <c r="BO31" s="82"/>
    </row>
    <row r="32" spans="1:67" ht="78" x14ac:dyDescent="0.2">
      <c r="A32" s="117">
        <v>14</v>
      </c>
      <c r="B32" s="118" t="s">
        <v>85</v>
      </c>
      <c r="C32" s="123" t="s">
        <v>324</v>
      </c>
      <c r="D32" s="137" t="s">
        <v>337</v>
      </c>
      <c r="E32" s="31" t="s">
        <v>55</v>
      </c>
      <c r="F32" s="17">
        <v>5700</v>
      </c>
      <c r="G32" s="24">
        <v>37490</v>
      </c>
      <c r="H32" s="19" t="s">
        <v>835</v>
      </c>
      <c r="I32" s="20">
        <f t="shared" si="26"/>
        <v>10</v>
      </c>
      <c r="J32" s="22" t="s">
        <v>51</v>
      </c>
      <c r="K32" s="22" t="s">
        <v>51</v>
      </c>
      <c r="L32" s="22"/>
      <c r="M32" s="22" t="s">
        <v>51</v>
      </c>
      <c r="N32" s="22" t="s">
        <v>82</v>
      </c>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t="s">
        <v>82</v>
      </c>
      <c r="AN32" s="22"/>
      <c r="AO32" s="22"/>
      <c r="AP32" s="22"/>
      <c r="AQ32" s="22" t="s">
        <v>51</v>
      </c>
      <c r="AR32" s="22"/>
      <c r="AS32" s="22"/>
      <c r="AT32" s="22"/>
      <c r="AU32" s="22"/>
      <c r="AV32" s="22"/>
      <c r="AW32" s="22"/>
      <c r="AX32" s="22"/>
      <c r="AY32" s="22"/>
      <c r="AZ32" s="22"/>
      <c r="BA32" s="22"/>
      <c r="BB32" s="22" t="s">
        <v>51</v>
      </c>
      <c r="BC32" s="22" t="s">
        <v>51</v>
      </c>
      <c r="BD32" s="22"/>
      <c r="BE32" s="22" t="s">
        <v>51</v>
      </c>
      <c r="BF32" s="22"/>
      <c r="BG32" s="22" t="s">
        <v>52</v>
      </c>
      <c r="BH32" s="22" t="s">
        <v>51</v>
      </c>
      <c r="BI32" s="22"/>
      <c r="BJ32" s="22" t="s">
        <v>51</v>
      </c>
      <c r="BK32" s="22"/>
      <c r="BL32" s="22"/>
      <c r="BM32" s="22"/>
      <c r="BN32" s="22"/>
      <c r="BO32" s="82"/>
    </row>
    <row r="33" spans="1:67" ht="91" x14ac:dyDescent="0.2">
      <c r="A33" s="117">
        <v>15</v>
      </c>
      <c r="B33" s="118" t="s">
        <v>86</v>
      </c>
      <c r="C33" s="123" t="s">
        <v>312</v>
      </c>
      <c r="D33" s="137" t="s">
        <v>338</v>
      </c>
      <c r="E33" s="31" t="s">
        <v>55</v>
      </c>
      <c r="F33" s="17">
        <v>4500</v>
      </c>
      <c r="G33" s="24">
        <v>37525</v>
      </c>
      <c r="H33" s="19" t="s">
        <v>836</v>
      </c>
      <c r="I33" s="20">
        <f t="shared" si="26"/>
        <v>8</v>
      </c>
      <c r="J33" s="22" t="s">
        <v>51</v>
      </c>
      <c r="K33" s="22" t="s">
        <v>51</v>
      </c>
      <c r="L33" s="22"/>
      <c r="M33" s="22" t="s">
        <v>51</v>
      </c>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t="s">
        <v>51</v>
      </c>
      <c r="AR33" s="22"/>
      <c r="AS33" s="22"/>
      <c r="AT33" s="22"/>
      <c r="AU33" s="22"/>
      <c r="AV33" s="22"/>
      <c r="AW33" s="22"/>
      <c r="AX33" s="22"/>
      <c r="AY33" s="22"/>
      <c r="AZ33" s="22"/>
      <c r="BA33" s="22"/>
      <c r="BB33" s="22"/>
      <c r="BC33" s="22"/>
      <c r="BD33" s="22"/>
      <c r="BE33" s="22" t="s">
        <v>51</v>
      </c>
      <c r="BF33" s="22" t="s">
        <v>52</v>
      </c>
      <c r="BG33" s="22" t="s">
        <v>51</v>
      </c>
      <c r="BH33" s="22"/>
      <c r="BI33" s="22"/>
      <c r="BJ33" s="22" t="s">
        <v>51</v>
      </c>
      <c r="BK33" s="22"/>
      <c r="BL33" s="22"/>
      <c r="BM33" s="22"/>
      <c r="BN33" s="22"/>
      <c r="BO33" s="82"/>
    </row>
    <row r="34" spans="1:67" ht="91" x14ac:dyDescent="0.2">
      <c r="A34" s="117">
        <v>16</v>
      </c>
      <c r="B34" s="124" t="s">
        <v>87</v>
      </c>
      <c r="C34" s="123" t="s">
        <v>668</v>
      </c>
      <c r="D34" s="200" t="s">
        <v>669</v>
      </c>
      <c r="E34" s="31" t="s">
        <v>55</v>
      </c>
      <c r="F34" s="17">
        <v>7000</v>
      </c>
      <c r="G34" s="24">
        <v>37558</v>
      </c>
      <c r="H34" s="19" t="s">
        <v>837</v>
      </c>
      <c r="I34" s="20">
        <f t="shared" si="26"/>
        <v>8</v>
      </c>
      <c r="J34" s="22" t="s">
        <v>51</v>
      </c>
      <c r="K34" s="22" t="s">
        <v>51</v>
      </c>
      <c r="L34" s="22"/>
      <c r="M34" s="22" t="s">
        <v>52</v>
      </c>
      <c r="N34" s="22" t="s">
        <v>82</v>
      </c>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t="s">
        <v>82</v>
      </c>
      <c r="AN34" s="22"/>
      <c r="AO34" s="22"/>
      <c r="AP34" s="22"/>
      <c r="AQ34" s="22" t="s">
        <v>51</v>
      </c>
      <c r="AR34" s="22"/>
      <c r="AS34" s="22"/>
      <c r="AT34" s="22"/>
      <c r="AU34" s="22"/>
      <c r="AV34" s="22"/>
      <c r="AW34" s="22"/>
      <c r="AX34" s="22"/>
      <c r="AY34" s="22"/>
      <c r="AZ34" s="22"/>
      <c r="BA34" s="22"/>
      <c r="BB34" s="22"/>
      <c r="BC34" s="22"/>
      <c r="BD34" s="22"/>
      <c r="BE34" s="22" t="s">
        <v>51</v>
      </c>
      <c r="BF34" s="22" t="s">
        <v>51</v>
      </c>
      <c r="BG34" s="22" t="s">
        <v>51</v>
      </c>
      <c r="BH34" s="22"/>
      <c r="BI34" s="22"/>
      <c r="BJ34" s="22"/>
      <c r="BK34" s="22" t="s">
        <v>51</v>
      </c>
      <c r="BL34" s="22"/>
      <c r="BM34" s="22"/>
      <c r="BN34" s="22"/>
      <c r="BO34" s="82"/>
    </row>
    <row r="35" spans="1:67" ht="13.5" thickBot="1" x14ac:dyDescent="0.25">
      <c r="A35" s="32" t="s">
        <v>49</v>
      </c>
      <c r="B35" s="101" t="s">
        <v>280</v>
      </c>
      <c r="C35" s="103"/>
      <c r="D35" s="104"/>
      <c r="E35" s="103"/>
      <c r="F35" s="105"/>
      <c r="G35" s="106"/>
      <c r="H35" s="102"/>
      <c r="I35" s="37"/>
      <c r="J35" s="38" t="s">
        <v>72</v>
      </c>
      <c r="K35" s="38" t="s">
        <v>72</v>
      </c>
      <c r="L35" s="38" t="s">
        <v>72</v>
      </c>
      <c r="M35" s="38" t="s">
        <v>72</v>
      </c>
      <c r="N35" s="38" t="s">
        <v>72</v>
      </c>
      <c r="O35" s="38" t="s">
        <v>72</v>
      </c>
      <c r="P35" s="38" t="s">
        <v>72</v>
      </c>
      <c r="Q35" s="38" t="s">
        <v>72</v>
      </c>
      <c r="R35" s="38" t="s">
        <v>72</v>
      </c>
      <c r="S35" s="38" t="s">
        <v>72</v>
      </c>
      <c r="T35" s="38" t="s">
        <v>72</v>
      </c>
      <c r="U35" s="38" t="s">
        <v>72</v>
      </c>
      <c r="V35" s="38" t="s">
        <v>72</v>
      </c>
      <c r="W35" s="38" t="s">
        <v>72</v>
      </c>
      <c r="X35" s="38" t="s">
        <v>72</v>
      </c>
      <c r="Y35" s="38" t="s">
        <v>72</v>
      </c>
      <c r="Z35" s="38" t="s">
        <v>72</v>
      </c>
      <c r="AA35" s="38" t="s">
        <v>72</v>
      </c>
      <c r="AB35" s="38" t="s">
        <v>72</v>
      </c>
      <c r="AC35" s="38" t="s">
        <v>72</v>
      </c>
      <c r="AD35" s="38" t="s">
        <v>72</v>
      </c>
      <c r="AE35" s="38" t="s">
        <v>72</v>
      </c>
      <c r="AF35" s="38" t="s">
        <v>72</v>
      </c>
      <c r="AG35" s="38" t="s">
        <v>72</v>
      </c>
      <c r="AH35" s="38" t="s">
        <v>72</v>
      </c>
      <c r="AI35" s="38" t="s">
        <v>72</v>
      </c>
      <c r="AJ35" s="38" t="s">
        <v>72</v>
      </c>
      <c r="AK35" s="38" t="s">
        <v>72</v>
      </c>
      <c r="AL35" s="38" t="s">
        <v>72</v>
      </c>
      <c r="AM35" s="38" t="s">
        <v>72</v>
      </c>
      <c r="AN35" s="38" t="s">
        <v>72</v>
      </c>
      <c r="AO35" s="38" t="s">
        <v>72</v>
      </c>
      <c r="AP35" s="38" t="s">
        <v>72</v>
      </c>
      <c r="AQ35" s="38" t="s">
        <v>72</v>
      </c>
      <c r="AR35" s="38" t="s">
        <v>72</v>
      </c>
      <c r="AS35" s="38" t="s">
        <v>72</v>
      </c>
      <c r="AT35" s="38" t="s">
        <v>72</v>
      </c>
      <c r="AU35" s="38" t="s">
        <v>72</v>
      </c>
      <c r="AV35" s="38" t="s">
        <v>72</v>
      </c>
      <c r="AW35" s="38" t="s">
        <v>72</v>
      </c>
      <c r="AX35" s="38" t="s">
        <v>72</v>
      </c>
      <c r="AY35" s="38" t="s">
        <v>72</v>
      </c>
      <c r="AZ35" s="38" t="s">
        <v>72</v>
      </c>
      <c r="BA35" s="38" t="s">
        <v>72</v>
      </c>
      <c r="BB35" s="38" t="s">
        <v>72</v>
      </c>
      <c r="BC35" s="38" t="s">
        <v>72</v>
      </c>
      <c r="BD35" s="38" t="s">
        <v>72</v>
      </c>
      <c r="BE35" s="38" t="s">
        <v>72</v>
      </c>
      <c r="BF35" s="38" t="s">
        <v>72</v>
      </c>
      <c r="BG35" s="38" t="s">
        <v>72</v>
      </c>
      <c r="BH35" s="38" t="s">
        <v>72</v>
      </c>
      <c r="BI35" s="38" t="s">
        <v>72</v>
      </c>
      <c r="BJ35" s="38" t="s">
        <v>72</v>
      </c>
      <c r="BK35" s="38" t="s">
        <v>72</v>
      </c>
      <c r="BL35" s="38" t="s">
        <v>72</v>
      </c>
      <c r="BM35" s="38" t="s">
        <v>72</v>
      </c>
      <c r="BN35" s="38" t="s">
        <v>72</v>
      </c>
      <c r="BO35" s="83" t="s">
        <v>72</v>
      </c>
    </row>
    <row r="36" spans="1:67" ht="13.5" thickBot="1" x14ac:dyDescent="0.25">
      <c r="B36" s="25" t="s">
        <v>88</v>
      </c>
      <c r="C36" s="25"/>
      <c r="E36" s="39" t="s">
        <v>62</v>
      </c>
      <c r="F36" s="40">
        <f>AVERAGE(F27:F35)</f>
        <v>7350</v>
      </c>
      <c r="G36" s="26"/>
      <c r="H36" s="309" t="s">
        <v>89</v>
      </c>
      <c r="I36" s="310"/>
      <c r="J36" s="22">
        <f t="shared" ref="J36:R36" si="27">SUM(COUNTIF(J27:J35,"&gt;×"))</f>
        <v>8</v>
      </c>
      <c r="K36" s="22">
        <f t="shared" si="27"/>
        <v>7</v>
      </c>
      <c r="L36" s="22">
        <f t="shared" si="27"/>
        <v>0</v>
      </c>
      <c r="M36" s="22">
        <f t="shared" si="27"/>
        <v>6</v>
      </c>
      <c r="N36" s="22">
        <f t="shared" si="27"/>
        <v>1</v>
      </c>
      <c r="O36" s="22">
        <f t="shared" si="27"/>
        <v>0</v>
      </c>
      <c r="P36" s="22">
        <f t="shared" si="27"/>
        <v>0</v>
      </c>
      <c r="Q36" s="22">
        <f t="shared" si="27"/>
        <v>0</v>
      </c>
      <c r="R36" s="22">
        <f t="shared" si="27"/>
        <v>0</v>
      </c>
      <c r="S36" s="22">
        <f t="shared" ref="S36:AG36" si="28">SUM(COUNTIF(S27:S35,"&gt;×"))</f>
        <v>0</v>
      </c>
      <c r="T36" s="22">
        <f t="shared" si="28"/>
        <v>0</v>
      </c>
      <c r="U36" s="22">
        <f>SUM(COUNTIF(U27:U35,"&gt;×"))</f>
        <v>0</v>
      </c>
      <c r="V36" s="22">
        <f>SUM(COUNTIF(V27:V35,"&gt;×"))</f>
        <v>0</v>
      </c>
      <c r="W36" s="22">
        <f>SUM(COUNTIF(W27:W35,"&gt;×"))</f>
        <v>0</v>
      </c>
      <c r="X36" s="22">
        <f>SUM(COUNTIF(X27:X35,"&gt;×"))</f>
        <v>0</v>
      </c>
      <c r="Y36" s="22">
        <f t="shared" si="28"/>
        <v>0</v>
      </c>
      <c r="Z36" s="22">
        <f>SUM(COUNTIF(Z27:Z35,"&gt;×"))</f>
        <v>0</v>
      </c>
      <c r="AA36" s="22">
        <f>SUM(COUNTIF(AA27:AA35,"&gt;×"))</f>
        <v>0</v>
      </c>
      <c r="AB36" s="22">
        <f>SUM(COUNTIF(AB27:AB35,"&gt;×"))</f>
        <v>0</v>
      </c>
      <c r="AC36" s="22">
        <f>SUM(COUNTIF(AC27:AC35,"&gt;×"))</f>
        <v>0</v>
      </c>
      <c r="AD36" s="22">
        <f t="shared" si="28"/>
        <v>0</v>
      </c>
      <c r="AE36" s="22">
        <f t="shared" si="28"/>
        <v>0</v>
      </c>
      <c r="AF36" s="22">
        <f t="shared" si="28"/>
        <v>0</v>
      </c>
      <c r="AG36" s="22">
        <f t="shared" si="28"/>
        <v>0</v>
      </c>
      <c r="AH36" s="22">
        <f>SUM(COUNTIF(AH27:AH35,"&gt;×"))</f>
        <v>0</v>
      </c>
      <c r="AI36" s="22">
        <f>SUM(COUNTIF(AI27:AI35,"&gt;×"))</f>
        <v>0</v>
      </c>
      <c r="AJ36" s="22">
        <f>SUM(COUNTIF(AJ27:AJ35,"&gt;×"))</f>
        <v>2</v>
      </c>
      <c r="AK36" s="22">
        <f t="shared" ref="AK36:AR36" si="29">SUM(COUNTIF(AK27:AK35,"&gt;×"))</f>
        <v>0</v>
      </c>
      <c r="AL36" s="22">
        <f t="shared" si="29"/>
        <v>1</v>
      </c>
      <c r="AM36" s="22">
        <f t="shared" si="29"/>
        <v>1</v>
      </c>
      <c r="AN36" s="22">
        <f t="shared" si="29"/>
        <v>0</v>
      </c>
      <c r="AO36" s="22">
        <f t="shared" si="29"/>
        <v>0</v>
      </c>
      <c r="AP36" s="22">
        <f t="shared" si="29"/>
        <v>0</v>
      </c>
      <c r="AQ36" s="22">
        <f t="shared" si="29"/>
        <v>8</v>
      </c>
      <c r="AR36" s="22">
        <f t="shared" si="29"/>
        <v>0</v>
      </c>
      <c r="AS36" s="22">
        <f t="shared" ref="AS36:BN36" si="30">SUM(COUNTIF(AS27:AS35,"&gt;×"))</f>
        <v>0</v>
      </c>
      <c r="AT36" s="22">
        <f t="shared" si="30"/>
        <v>0</v>
      </c>
      <c r="AU36" s="22">
        <f t="shared" si="30"/>
        <v>0</v>
      </c>
      <c r="AV36" s="22">
        <f t="shared" si="30"/>
        <v>0</v>
      </c>
      <c r="AW36" s="22">
        <f t="shared" si="30"/>
        <v>0</v>
      </c>
      <c r="AX36" s="22">
        <f t="shared" si="30"/>
        <v>0</v>
      </c>
      <c r="AY36" s="22">
        <f t="shared" si="30"/>
        <v>0</v>
      </c>
      <c r="AZ36" s="22">
        <f t="shared" si="30"/>
        <v>0</v>
      </c>
      <c r="BA36" s="22">
        <f t="shared" si="30"/>
        <v>0</v>
      </c>
      <c r="BB36" s="22">
        <f t="shared" si="30"/>
        <v>4</v>
      </c>
      <c r="BC36" s="22">
        <f t="shared" si="30"/>
        <v>3</v>
      </c>
      <c r="BD36" s="22">
        <f t="shared" si="30"/>
        <v>0</v>
      </c>
      <c r="BE36" s="22">
        <f t="shared" si="30"/>
        <v>6</v>
      </c>
      <c r="BF36" s="22">
        <f t="shared" si="30"/>
        <v>7</v>
      </c>
      <c r="BG36" s="22">
        <f t="shared" si="30"/>
        <v>5</v>
      </c>
      <c r="BH36" s="22">
        <f t="shared" si="30"/>
        <v>4</v>
      </c>
      <c r="BI36" s="22">
        <f t="shared" si="30"/>
        <v>1</v>
      </c>
      <c r="BJ36" s="22">
        <f t="shared" si="30"/>
        <v>2</v>
      </c>
      <c r="BK36" s="22">
        <f t="shared" si="30"/>
        <v>1</v>
      </c>
      <c r="BL36" s="22">
        <f t="shared" si="30"/>
        <v>0</v>
      </c>
      <c r="BM36" s="22">
        <f t="shared" si="30"/>
        <v>0</v>
      </c>
      <c r="BN36" s="22">
        <f t="shared" si="30"/>
        <v>0</v>
      </c>
      <c r="BO36" s="82">
        <f>SUM(COUNTIF(BO27:BO35,"&gt;×"))</f>
        <v>0</v>
      </c>
    </row>
    <row r="37" spans="1:67" ht="13.5" thickBot="1" x14ac:dyDescent="0.25">
      <c r="B37" s="25"/>
      <c r="C37" s="25"/>
      <c r="D37" s="25"/>
      <c r="E37" s="25"/>
      <c r="F37" s="41"/>
      <c r="G37" s="26"/>
      <c r="H37" s="278" t="s">
        <v>64</v>
      </c>
      <c r="I37" s="279"/>
      <c r="J37" s="42">
        <f t="shared" ref="J37:R37" si="31">SUM(J36+J16)</f>
        <v>15</v>
      </c>
      <c r="K37" s="42">
        <f t="shared" si="31"/>
        <v>13</v>
      </c>
      <c r="L37" s="42">
        <f t="shared" si="31"/>
        <v>0</v>
      </c>
      <c r="M37" s="42">
        <f t="shared" si="31"/>
        <v>10</v>
      </c>
      <c r="N37" s="42">
        <f t="shared" si="31"/>
        <v>2</v>
      </c>
      <c r="O37" s="42">
        <f t="shared" si="31"/>
        <v>0</v>
      </c>
      <c r="P37" s="42">
        <f t="shared" si="31"/>
        <v>0</v>
      </c>
      <c r="Q37" s="42">
        <f t="shared" si="31"/>
        <v>0</v>
      </c>
      <c r="R37" s="42">
        <f t="shared" si="31"/>
        <v>0</v>
      </c>
      <c r="S37" s="42">
        <f t="shared" ref="S37:AG37" si="32">SUM(S36+S16)</f>
        <v>0</v>
      </c>
      <c r="T37" s="42">
        <f t="shared" si="32"/>
        <v>0</v>
      </c>
      <c r="U37" s="42">
        <f>SUM(U36+U16)</f>
        <v>0</v>
      </c>
      <c r="V37" s="42">
        <f>SUM(V36+V16)</f>
        <v>2</v>
      </c>
      <c r="W37" s="42">
        <f>SUM(W36+W16)</f>
        <v>0</v>
      </c>
      <c r="X37" s="42">
        <f>SUM(X36+X16)</f>
        <v>0</v>
      </c>
      <c r="Y37" s="42">
        <f t="shared" si="32"/>
        <v>0</v>
      </c>
      <c r="Z37" s="42">
        <f>SUM(Z36+Z16)</f>
        <v>7</v>
      </c>
      <c r="AA37" s="42">
        <f>SUM(AA36+AA16)</f>
        <v>0</v>
      </c>
      <c r="AB37" s="42">
        <f>SUM(AB36+AB16)</f>
        <v>0</v>
      </c>
      <c r="AC37" s="42">
        <f>SUM(AC36+AC16)</f>
        <v>0</v>
      </c>
      <c r="AD37" s="42">
        <f t="shared" si="32"/>
        <v>0</v>
      </c>
      <c r="AE37" s="42">
        <f t="shared" si="32"/>
        <v>0</v>
      </c>
      <c r="AF37" s="42">
        <f t="shared" si="32"/>
        <v>0</v>
      </c>
      <c r="AG37" s="42">
        <f t="shared" si="32"/>
        <v>0</v>
      </c>
      <c r="AH37" s="42">
        <f>SUM(AH36+AH16)</f>
        <v>0</v>
      </c>
      <c r="AI37" s="42">
        <f>SUM(AI36+AI16)</f>
        <v>0</v>
      </c>
      <c r="AJ37" s="42">
        <f>SUM(AJ36+AJ16)</f>
        <v>6</v>
      </c>
      <c r="AK37" s="42">
        <f t="shared" ref="AK37:AR37" si="33">SUM(AK36+AK16)</f>
        <v>0</v>
      </c>
      <c r="AL37" s="42">
        <f t="shared" si="33"/>
        <v>1</v>
      </c>
      <c r="AM37" s="42">
        <f t="shared" si="33"/>
        <v>1</v>
      </c>
      <c r="AN37" s="42">
        <f t="shared" si="33"/>
        <v>0</v>
      </c>
      <c r="AO37" s="42">
        <f t="shared" si="33"/>
        <v>0</v>
      </c>
      <c r="AP37" s="42">
        <f t="shared" si="33"/>
        <v>0</v>
      </c>
      <c r="AQ37" s="42">
        <f t="shared" si="33"/>
        <v>15</v>
      </c>
      <c r="AR37" s="42">
        <f t="shared" si="33"/>
        <v>0</v>
      </c>
      <c r="AS37" s="42">
        <f t="shared" ref="AS37:BN37" si="34">SUM(AS36+AS16)</f>
        <v>0</v>
      </c>
      <c r="AT37" s="42">
        <f t="shared" si="34"/>
        <v>0</v>
      </c>
      <c r="AU37" s="42">
        <f t="shared" si="34"/>
        <v>0</v>
      </c>
      <c r="AV37" s="42">
        <f t="shared" si="34"/>
        <v>0</v>
      </c>
      <c r="AW37" s="42">
        <f t="shared" si="34"/>
        <v>0</v>
      </c>
      <c r="AX37" s="42">
        <f t="shared" si="34"/>
        <v>0</v>
      </c>
      <c r="AY37" s="42">
        <f t="shared" si="34"/>
        <v>0</v>
      </c>
      <c r="AZ37" s="42">
        <f t="shared" si="34"/>
        <v>0</v>
      </c>
      <c r="BA37" s="42">
        <f t="shared" si="34"/>
        <v>0</v>
      </c>
      <c r="BB37" s="42">
        <f t="shared" si="34"/>
        <v>9</v>
      </c>
      <c r="BC37" s="42">
        <f t="shared" si="34"/>
        <v>8</v>
      </c>
      <c r="BD37" s="42">
        <f t="shared" si="34"/>
        <v>0</v>
      </c>
      <c r="BE37" s="42">
        <f t="shared" si="34"/>
        <v>13</v>
      </c>
      <c r="BF37" s="42">
        <f t="shared" si="34"/>
        <v>14</v>
      </c>
      <c r="BG37" s="42">
        <f t="shared" si="34"/>
        <v>5</v>
      </c>
      <c r="BH37" s="42">
        <f t="shared" si="34"/>
        <v>9</v>
      </c>
      <c r="BI37" s="42">
        <f t="shared" si="34"/>
        <v>8</v>
      </c>
      <c r="BJ37" s="42">
        <f t="shared" si="34"/>
        <v>2</v>
      </c>
      <c r="BK37" s="42">
        <f t="shared" si="34"/>
        <v>1</v>
      </c>
      <c r="BL37" s="42">
        <f t="shared" si="34"/>
        <v>0</v>
      </c>
      <c r="BM37" s="42">
        <f t="shared" si="34"/>
        <v>0</v>
      </c>
      <c r="BN37" s="42">
        <f t="shared" si="34"/>
        <v>2</v>
      </c>
      <c r="BO37" s="88">
        <f>SUM(BO36+BO16)</f>
        <v>0</v>
      </c>
    </row>
    <row r="38" spans="1:67" x14ac:dyDescent="0.2">
      <c r="A38" s="25"/>
      <c r="B38" s="25"/>
      <c r="F38" s="41"/>
      <c r="G38" s="26"/>
      <c r="H38" s="210" t="s">
        <v>90</v>
      </c>
      <c r="I38" s="211"/>
      <c r="J38" s="43">
        <f t="shared" ref="J38:R38" si="35">SUM(COUNTIF(J27:J35,"&gt;=幹事"))</f>
        <v>0</v>
      </c>
      <c r="K38" s="43">
        <f t="shared" si="35"/>
        <v>0</v>
      </c>
      <c r="L38" s="43">
        <f t="shared" si="35"/>
        <v>0</v>
      </c>
      <c r="M38" s="43">
        <f t="shared" si="35"/>
        <v>2</v>
      </c>
      <c r="N38" s="43">
        <f t="shared" si="35"/>
        <v>1</v>
      </c>
      <c r="O38" s="43">
        <f t="shared" si="35"/>
        <v>0</v>
      </c>
      <c r="P38" s="43">
        <f t="shared" si="35"/>
        <v>0</v>
      </c>
      <c r="Q38" s="43">
        <f t="shared" si="35"/>
        <v>0</v>
      </c>
      <c r="R38" s="43">
        <f t="shared" si="35"/>
        <v>0</v>
      </c>
      <c r="S38" s="43">
        <f t="shared" ref="S38:AG38" si="36">SUM(COUNTIF(S27:S35,"&gt;=幹事"))</f>
        <v>0</v>
      </c>
      <c r="T38" s="43">
        <f t="shared" si="36"/>
        <v>0</v>
      </c>
      <c r="U38" s="43">
        <f>SUM(COUNTIF(U27:U35,"&gt;=幹事"))</f>
        <v>0</v>
      </c>
      <c r="V38" s="43">
        <f>SUM(COUNTIF(V27:V35,"&gt;=幹事"))</f>
        <v>0</v>
      </c>
      <c r="W38" s="43">
        <f>SUM(COUNTIF(W27:W35,"&gt;=幹事"))</f>
        <v>0</v>
      </c>
      <c r="X38" s="43">
        <f>SUM(COUNTIF(X27:X35,"&gt;=幹事"))</f>
        <v>0</v>
      </c>
      <c r="Y38" s="43">
        <f t="shared" si="36"/>
        <v>0</v>
      </c>
      <c r="Z38" s="43">
        <f>SUM(COUNTIF(Z27:Z35,"&gt;=幹事"))</f>
        <v>0</v>
      </c>
      <c r="AA38" s="43">
        <f>SUM(COUNTIF(AA27:AA35,"&gt;=幹事"))</f>
        <v>0</v>
      </c>
      <c r="AB38" s="43">
        <f>SUM(COUNTIF(AB27:AB35,"&gt;=幹事"))</f>
        <v>0</v>
      </c>
      <c r="AC38" s="43">
        <f>SUM(COUNTIF(AC27:AC35,"&gt;=幹事"))</f>
        <v>0</v>
      </c>
      <c r="AD38" s="43">
        <f t="shared" si="36"/>
        <v>0</v>
      </c>
      <c r="AE38" s="43">
        <f t="shared" si="36"/>
        <v>0</v>
      </c>
      <c r="AF38" s="43">
        <f t="shared" si="36"/>
        <v>0</v>
      </c>
      <c r="AG38" s="43">
        <f t="shared" si="36"/>
        <v>0</v>
      </c>
      <c r="AH38" s="43">
        <f>SUM(COUNTIF(AH27:AH35,"&gt;=幹事"))</f>
        <v>0</v>
      </c>
      <c r="AI38" s="43">
        <f>SUM(COUNTIF(AI27:AI35,"&gt;=幹事"))</f>
        <v>0</v>
      </c>
      <c r="AJ38" s="43">
        <f>SUM(COUNTIF(AJ27:AJ35,"&gt;=幹事"))</f>
        <v>0</v>
      </c>
      <c r="AK38" s="43">
        <f t="shared" ref="AK38:AR38" si="37">SUM(COUNTIF(AK27:AK35,"&gt;=幹事"))</f>
        <v>0</v>
      </c>
      <c r="AL38" s="43">
        <f t="shared" si="37"/>
        <v>0</v>
      </c>
      <c r="AM38" s="43">
        <f t="shared" si="37"/>
        <v>0</v>
      </c>
      <c r="AN38" s="43">
        <f t="shared" si="37"/>
        <v>0</v>
      </c>
      <c r="AO38" s="43">
        <f t="shared" si="37"/>
        <v>0</v>
      </c>
      <c r="AP38" s="43">
        <f t="shared" si="37"/>
        <v>0</v>
      </c>
      <c r="AQ38" s="43">
        <f t="shared" si="37"/>
        <v>1</v>
      </c>
      <c r="AR38" s="43">
        <f t="shared" si="37"/>
        <v>0</v>
      </c>
      <c r="AS38" s="43">
        <f t="shared" ref="AS38:BN38" si="38">SUM(COUNTIF(AS27:AS35,"&gt;=幹事"))</f>
        <v>0</v>
      </c>
      <c r="AT38" s="43">
        <f t="shared" si="38"/>
        <v>0</v>
      </c>
      <c r="AU38" s="43">
        <f t="shared" si="38"/>
        <v>0</v>
      </c>
      <c r="AV38" s="43">
        <f t="shared" si="38"/>
        <v>0</v>
      </c>
      <c r="AW38" s="43">
        <f t="shared" si="38"/>
        <v>0</v>
      </c>
      <c r="AX38" s="43">
        <f t="shared" si="38"/>
        <v>0</v>
      </c>
      <c r="AY38" s="43">
        <f t="shared" si="38"/>
        <v>0</v>
      </c>
      <c r="AZ38" s="43">
        <f t="shared" si="38"/>
        <v>0</v>
      </c>
      <c r="BA38" s="43">
        <f t="shared" si="38"/>
        <v>0</v>
      </c>
      <c r="BB38" s="43">
        <f t="shared" si="38"/>
        <v>0</v>
      </c>
      <c r="BC38" s="43">
        <f t="shared" si="38"/>
        <v>1</v>
      </c>
      <c r="BD38" s="43">
        <f t="shared" si="38"/>
        <v>0</v>
      </c>
      <c r="BE38" s="43">
        <f t="shared" si="38"/>
        <v>0</v>
      </c>
      <c r="BF38" s="43">
        <f t="shared" si="38"/>
        <v>2</v>
      </c>
      <c r="BG38" s="43">
        <f t="shared" si="38"/>
        <v>1</v>
      </c>
      <c r="BH38" s="43">
        <f t="shared" si="38"/>
        <v>1</v>
      </c>
      <c r="BI38" s="43">
        <f t="shared" si="38"/>
        <v>0</v>
      </c>
      <c r="BJ38" s="43">
        <f t="shared" si="38"/>
        <v>0</v>
      </c>
      <c r="BK38" s="43">
        <f t="shared" si="38"/>
        <v>0</v>
      </c>
      <c r="BL38" s="43">
        <f t="shared" si="38"/>
        <v>0</v>
      </c>
      <c r="BM38" s="43">
        <f t="shared" si="38"/>
        <v>0</v>
      </c>
      <c r="BN38" s="43">
        <f t="shared" si="38"/>
        <v>0</v>
      </c>
      <c r="BO38" s="86">
        <f>SUM(COUNTIF(BO27:BO35,"&gt;=幹事"))</f>
        <v>0</v>
      </c>
    </row>
    <row r="39" spans="1:67" ht="13.5" thickBot="1" x14ac:dyDescent="0.25">
      <c r="A39" s="25"/>
      <c r="B39" s="25"/>
      <c r="F39" s="41"/>
      <c r="G39" s="26"/>
      <c r="H39" s="212" t="s">
        <v>66</v>
      </c>
      <c r="I39" s="213"/>
      <c r="J39" s="69">
        <f t="shared" ref="J39:R39" si="39">SUM(J38+J18)</f>
        <v>1</v>
      </c>
      <c r="K39" s="69">
        <f t="shared" si="39"/>
        <v>1</v>
      </c>
      <c r="L39" s="69">
        <f t="shared" si="39"/>
        <v>0</v>
      </c>
      <c r="M39" s="69">
        <f t="shared" si="39"/>
        <v>2</v>
      </c>
      <c r="N39" s="69">
        <f t="shared" si="39"/>
        <v>1</v>
      </c>
      <c r="O39" s="69">
        <f t="shared" si="39"/>
        <v>0</v>
      </c>
      <c r="P39" s="69">
        <f t="shared" si="39"/>
        <v>0</v>
      </c>
      <c r="Q39" s="69">
        <f t="shared" si="39"/>
        <v>0</v>
      </c>
      <c r="R39" s="69">
        <f t="shared" si="39"/>
        <v>0</v>
      </c>
      <c r="S39" s="69">
        <f t="shared" ref="S39:AG39" si="40">SUM(S38+S18)</f>
        <v>0</v>
      </c>
      <c r="T39" s="69">
        <f t="shared" si="40"/>
        <v>0</v>
      </c>
      <c r="U39" s="69">
        <f>SUM(U38+U18)</f>
        <v>0</v>
      </c>
      <c r="V39" s="69">
        <f>SUM(V38+V18)</f>
        <v>0</v>
      </c>
      <c r="W39" s="69">
        <f>SUM(W38+W18)</f>
        <v>0</v>
      </c>
      <c r="X39" s="69">
        <f>SUM(X38+X18)</f>
        <v>0</v>
      </c>
      <c r="Y39" s="69">
        <f t="shared" si="40"/>
        <v>0</v>
      </c>
      <c r="Z39" s="69">
        <f>SUM(Z38+Z18)</f>
        <v>1</v>
      </c>
      <c r="AA39" s="69">
        <f>SUM(AA38+AA18)</f>
        <v>0</v>
      </c>
      <c r="AB39" s="69">
        <f>SUM(AB38+AB18)</f>
        <v>0</v>
      </c>
      <c r="AC39" s="69">
        <f>SUM(AC38+AC18)</f>
        <v>0</v>
      </c>
      <c r="AD39" s="69">
        <f t="shared" si="40"/>
        <v>0</v>
      </c>
      <c r="AE39" s="69">
        <f t="shared" si="40"/>
        <v>0</v>
      </c>
      <c r="AF39" s="69">
        <f t="shared" si="40"/>
        <v>0</v>
      </c>
      <c r="AG39" s="69">
        <f t="shared" si="40"/>
        <v>0</v>
      </c>
      <c r="AH39" s="69">
        <f>SUM(AH38+AH18)</f>
        <v>0</v>
      </c>
      <c r="AI39" s="69">
        <f>SUM(AI38+AI18)</f>
        <v>0</v>
      </c>
      <c r="AJ39" s="69">
        <f>SUM(AJ38+AJ18)</f>
        <v>1</v>
      </c>
      <c r="AK39" s="69">
        <f t="shared" ref="AK39:AR39" si="41">SUM(AK38+AK18)</f>
        <v>0</v>
      </c>
      <c r="AL39" s="69">
        <f t="shared" si="41"/>
        <v>0</v>
      </c>
      <c r="AM39" s="69">
        <f t="shared" si="41"/>
        <v>0</v>
      </c>
      <c r="AN39" s="69">
        <f t="shared" si="41"/>
        <v>0</v>
      </c>
      <c r="AO39" s="69">
        <f t="shared" si="41"/>
        <v>0</v>
      </c>
      <c r="AP39" s="69">
        <f t="shared" si="41"/>
        <v>0</v>
      </c>
      <c r="AQ39" s="69">
        <f t="shared" si="41"/>
        <v>2</v>
      </c>
      <c r="AR39" s="69">
        <f t="shared" si="41"/>
        <v>0</v>
      </c>
      <c r="AS39" s="69">
        <f t="shared" ref="AS39:BN39" si="42">SUM(AS38+AS18)</f>
        <v>0</v>
      </c>
      <c r="AT39" s="69">
        <f t="shared" si="42"/>
        <v>0</v>
      </c>
      <c r="AU39" s="69">
        <f t="shared" si="42"/>
        <v>0</v>
      </c>
      <c r="AV39" s="69">
        <f t="shared" si="42"/>
        <v>0</v>
      </c>
      <c r="AW39" s="69">
        <f t="shared" si="42"/>
        <v>0</v>
      </c>
      <c r="AX39" s="69">
        <f t="shared" si="42"/>
        <v>0</v>
      </c>
      <c r="AY39" s="69">
        <f t="shared" si="42"/>
        <v>0</v>
      </c>
      <c r="AZ39" s="69">
        <f t="shared" si="42"/>
        <v>0</v>
      </c>
      <c r="BA39" s="69">
        <f t="shared" si="42"/>
        <v>0</v>
      </c>
      <c r="BB39" s="69">
        <f t="shared" si="42"/>
        <v>1</v>
      </c>
      <c r="BC39" s="69">
        <f t="shared" si="42"/>
        <v>1</v>
      </c>
      <c r="BD39" s="69">
        <f t="shared" si="42"/>
        <v>0</v>
      </c>
      <c r="BE39" s="69">
        <f t="shared" si="42"/>
        <v>1</v>
      </c>
      <c r="BF39" s="69">
        <f t="shared" si="42"/>
        <v>2</v>
      </c>
      <c r="BG39" s="69">
        <f t="shared" si="42"/>
        <v>1</v>
      </c>
      <c r="BH39" s="69">
        <f t="shared" si="42"/>
        <v>1</v>
      </c>
      <c r="BI39" s="69">
        <f t="shared" si="42"/>
        <v>0</v>
      </c>
      <c r="BJ39" s="69">
        <f t="shared" si="42"/>
        <v>0</v>
      </c>
      <c r="BK39" s="69">
        <f t="shared" si="42"/>
        <v>0</v>
      </c>
      <c r="BL39" s="69">
        <f t="shared" si="42"/>
        <v>0</v>
      </c>
      <c r="BM39" s="69">
        <f t="shared" si="42"/>
        <v>0</v>
      </c>
      <c r="BN39" s="69">
        <f t="shared" si="42"/>
        <v>0</v>
      </c>
      <c r="BO39" s="89">
        <f>SUM(BO38+BO18)</f>
        <v>0</v>
      </c>
    </row>
    <row r="40" spans="1:67" ht="17" thickBot="1" x14ac:dyDescent="0.3">
      <c r="D40" s="4"/>
      <c r="E40" s="4"/>
    </row>
    <row r="41" spans="1:67" x14ac:dyDescent="0.2">
      <c r="I41" t="s">
        <v>649</v>
      </c>
      <c r="J41" s="44" t="s">
        <v>52</v>
      </c>
      <c r="K41" s="7" t="s">
        <v>52</v>
      </c>
      <c r="L41" s="7"/>
      <c r="M41" s="7"/>
      <c r="N41" s="7"/>
      <c r="O41" s="7"/>
      <c r="P41" s="45" t="s">
        <v>49</v>
      </c>
      <c r="Q41" s="7" t="s">
        <v>71</v>
      </c>
      <c r="R41" s="7"/>
      <c r="S41" s="46"/>
      <c r="T41" s="77"/>
      <c r="U41" s="7" t="s">
        <v>168</v>
      </c>
      <c r="V41" s="7"/>
      <c r="W41" s="7"/>
      <c r="X41" s="7"/>
      <c r="Y41" s="7"/>
      <c r="Z41" s="46"/>
      <c r="AA41"/>
      <c r="AB41"/>
      <c r="AC41"/>
      <c r="AD41"/>
      <c r="AF41"/>
      <c r="AG41"/>
      <c r="AI41"/>
      <c r="AJ41"/>
      <c r="AK41"/>
      <c r="AM41"/>
      <c r="AN41"/>
      <c r="AO41"/>
      <c r="AQ41"/>
      <c r="AR41"/>
      <c r="AS41"/>
      <c r="AT41"/>
      <c r="AU41"/>
      <c r="AW41"/>
      <c r="AX41"/>
      <c r="AY41"/>
      <c r="BA41"/>
      <c r="BB41"/>
      <c r="BC41"/>
      <c r="BD41"/>
      <c r="BE41"/>
      <c r="BF41"/>
      <c r="BG41"/>
      <c r="BH41"/>
      <c r="BI41"/>
      <c r="BK41"/>
      <c r="BL41"/>
      <c r="BM41"/>
      <c r="BN41"/>
      <c r="BO41"/>
    </row>
    <row r="42" spans="1:67" x14ac:dyDescent="0.2">
      <c r="J42" s="47" t="s">
        <v>69</v>
      </c>
      <c r="K42" s="48" t="s">
        <v>70</v>
      </c>
      <c r="L42" s="48"/>
      <c r="M42" s="48"/>
      <c r="N42" s="48"/>
      <c r="O42" s="48"/>
      <c r="P42" s="75" t="s">
        <v>67</v>
      </c>
      <c r="Q42" s="49" t="s">
        <v>68</v>
      </c>
      <c r="R42" s="50"/>
      <c r="S42" s="51"/>
      <c r="T42" s="76"/>
      <c r="U42" s="49"/>
      <c r="V42" s="50"/>
      <c r="W42" s="50"/>
      <c r="X42" s="50"/>
      <c r="Y42" s="50"/>
      <c r="Z42" s="51"/>
      <c r="AA42"/>
      <c r="AB42"/>
      <c r="AC42"/>
      <c r="AD42"/>
      <c r="AF42"/>
      <c r="AG42"/>
      <c r="AI42"/>
      <c r="AJ42"/>
      <c r="AK42"/>
      <c r="AM42"/>
      <c r="AN42"/>
      <c r="AO42"/>
      <c r="AQ42"/>
      <c r="AR42"/>
      <c r="AS42"/>
      <c r="AT42"/>
      <c r="AU42"/>
      <c r="AW42"/>
      <c r="AX42"/>
      <c r="AY42"/>
      <c r="BA42"/>
      <c r="BB42"/>
      <c r="BC42"/>
      <c r="BD42"/>
      <c r="BE42"/>
      <c r="BF42"/>
      <c r="BG42"/>
      <c r="BH42"/>
      <c r="BI42"/>
      <c r="BK42"/>
      <c r="BL42"/>
      <c r="BM42"/>
      <c r="BN42"/>
      <c r="BO42"/>
    </row>
    <row r="43" spans="1:67" ht="13.5" thickBot="1" x14ac:dyDescent="0.25">
      <c r="J43" s="78" t="s">
        <v>167</v>
      </c>
      <c r="K43" s="52" t="s">
        <v>1002</v>
      </c>
      <c r="L43" s="53"/>
      <c r="M43" s="54"/>
      <c r="N43" s="54"/>
      <c r="O43" s="54"/>
      <c r="P43" s="55" t="s">
        <v>72</v>
      </c>
      <c r="Q43" s="52" t="s">
        <v>73</v>
      </c>
      <c r="R43" s="53"/>
      <c r="S43" s="56"/>
      <c r="T43" s="55"/>
      <c r="U43" s="52"/>
      <c r="V43" s="53"/>
      <c r="W43" s="53"/>
      <c r="X43" s="53"/>
      <c r="Y43" s="53"/>
      <c r="Z43" s="56"/>
      <c r="AA43"/>
      <c r="AB43"/>
      <c r="AC43"/>
      <c r="AD43"/>
      <c r="AF43"/>
      <c r="AG43"/>
      <c r="AI43"/>
      <c r="AJ43"/>
      <c r="AK43"/>
      <c r="AM43"/>
      <c r="AN43"/>
      <c r="AO43"/>
      <c r="AQ43"/>
      <c r="AR43"/>
      <c r="AS43"/>
      <c r="AT43"/>
      <c r="AU43"/>
      <c r="AW43"/>
      <c r="AX43"/>
      <c r="AY43"/>
      <c r="BA43"/>
      <c r="BB43"/>
      <c r="BC43"/>
      <c r="BD43"/>
      <c r="BE43"/>
      <c r="BF43"/>
      <c r="BG43"/>
      <c r="BH43"/>
      <c r="BI43"/>
      <c r="BK43"/>
      <c r="BL43"/>
      <c r="BM43"/>
      <c r="BN43"/>
      <c r="BO43"/>
    </row>
    <row r="44" spans="1:67" ht="13.5" thickBot="1" x14ac:dyDescent="0.25"/>
    <row r="45" spans="1:67" x14ac:dyDescent="0.2">
      <c r="A45" s="247" t="s">
        <v>1</v>
      </c>
      <c r="B45" s="216" t="s">
        <v>3</v>
      </c>
      <c r="C45" s="216" t="s">
        <v>5</v>
      </c>
      <c r="D45" s="216" t="str">
        <f>D5</f>
        <v>住所／情報(2023/1/1全確認)</v>
      </c>
      <c r="E45" s="228" t="str">
        <f>E5</f>
        <v>URL(公式HPのみ)
(2024/1/1全確認)</v>
      </c>
      <c r="F45" s="230" t="s">
        <v>7</v>
      </c>
      <c r="G45" s="216" t="s">
        <v>9</v>
      </c>
      <c r="H45" s="218" t="s">
        <v>11</v>
      </c>
      <c r="I45" s="220" t="s">
        <v>13</v>
      </c>
      <c r="J45" s="7" t="s">
        <v>14</v>
      </c>
      <c r="K45" s="7"/>
      <c r="L45" s="8"/>
      <c r="M45" s="8"/>
      <c r="N45" s="8"/>
      <c r="O45" s="8"/>
      <c r="P45" s="7"/>
      <c r="Q45" s="7"/>
      <c r="R45" s="8"/>
      <c r="S45" s="8"/>
      <c r="T45" s="8"/>
      <c r="U45" s="8"/>
      <c r="V45" s="8"/>
      <c r="W45" s="8"/>
      <c r="X45" s="8"/>
      <c r="Y45" s="8"/>
      <c r="Z45" s="8"/>
      <c r="AA45" s="8"/>
      <c r="AB45" s="8"/>
      <c r="AC45" s="8"/>
      <c r="AD45" s="8"/>
      <c r="AE45" s="8"/>
      <c r="AF45" s="8"/>
      <c r="AG45" s="8"/>
      <c r="AH45" s="8"/>
      <c r="AI45" s="8"/>
      <c r="AJ45" s="8"/>
      <c r="AK45" s="8"/>
      <c r="AL45" s="8"/>
      <c r="AM45" s="8"/>
      <c r="AN45" s="8"/>
      <c r="AO45" s="8"/>
      <c r="AP45" s="8"/>
      <c r="AQ45" s="7"/>
      <c r="AR45" s="8"/>
      <c r="AS45" s="8"/>
      <c r="AT45" s="8"/>
      <c r="AU45" s="8"/>
      <c r="AV45" s="8"/>
      <c r="AW45" s="8"/>
      <c r="AX45" s="8"/>
      <c r="AY45" s="8"/>
      <c r="AZ45" s="8"/>
      <c r="BA45" s="8"/>
      <c r="BB45" s="7"/>
      <c r="BC45" s="8"/>
      <c r="BD45" s="8"/>
      <c r="BE45" s="8"/>
      <c r="BF45" s="8"/>
      <c r="BG45" s="8"/>
      <c r="BH45" s="8"/>
      <c r="BI45" s="8"/>
      <c r="BJ45" s="8"/>
      <c r="BK45" s="8"/>
      <c r="BL45" s="8"/>
      <c r="BM45" s="8"/>
      <c r="BN45" s="8"/>
      <c r="BO45" s="9"/>
    </row>
    <row r="46" spans="1:67" s="2" customFormat="1" ht="26.5" thickBot="1" x14ac:dyDescent="0.25">
      <c r="A46" s="248"/>
      <c r="B46" s="217"/>
      <c r="C46" s="217"/>
      <c r="D46" s="217"/>
      <c r="E46" s="229"/>
      <c r="F46" s="231"/>
      <c r="G46" s="217"/>
      <c r="H46" s="219"/>
      <c r="I46" s="221"/>
      <c r="J46" s="10" t="str">
        <f t="shared" ref="J46:R46" si="43">J6</f>
        <v>Tosh</v>
      </c>
      <c r="K46" s="11" t="str">
        <f t="shared" si="43"/>
        <v>岸野姉</v>
      </c>
      <c r="L46" s="11" t="str">
        <f t="shared" si="43"/>
        <v>善恵姉</v>
      </c>
      <c r="M46" s="11" t="str">
        <f t="shared" si="43"/>
        <v>上野兄</v>
      </c>
      <c r="N46" s="11" t="str">
        <f t="shared" si="43"/>
        <v>Amita
姉</v>
      </c>
      <c r="O46" s="11" t="str">
        <f t="shared" si="43"/>
        <v>長島兄</v>
      </c>
      <c r="P46" s="11" t="str">
        <f t="shared" si="43"/>
        <v>悠姉</v>
      </c>
      <c r="Q46" s="11" t="str">
        <f t="shared" si="43"/>
        <v>Tanmay兄</v>
      </c>
      <c r="R46" s="11" t="str">
        <f t="shared" si="43"/>
        <v>前川
浩)兄</v>
      </c>
      <c r="S46" s="11" t="str">
        <f t="shared" ref="S46:AG46" si="44">S6</f>
        <v>前川
紀)姉</v>
      </c>
      <c r="T46" s="11" t="str">
        <f t="shared" si="44"/>
        <v>前川
あ))姉</v>
      </c>
      <c r="U46" s="11" t="str">
        <f>U6</f>
        <v>千恵美姉</v>
      </c>
      <c r="V46" s="11" t="str">
        <f>V6</f>
        <v>柴田兄</v>
      </c>
      <c r="W46" s="11" t="str">
        <f>W6</f>
        <v>須坂姉</v>
      </c>
      <c r="X46" s="11" t="str">
        <f>X6</f>
        <v>勇輝兄</v>
      </c>
      <c r="Y46" s="11" t="str">
        <f t="shared" si="44"/>
        <v>Nimish兄</v>
      </c>
      <c r="Z46" s="71" t="str">
        <f>Z6</f>
        <v>亜紀子姉</v>
      </c>
      <c r="AA46" s="71" t="str">
        <f>AA6</f>
        <v>山田兄</v>
      </c>
      <c r="AB46" s="71"/>
      <c r="AC46" s="71"/>
      <c r="AD46" s="71" t="str">
        <f t="shared" si="44"/>
        <v>原園姉</v>
      </c>
      <c r="AE46" s="71" t="str">
        <f t="shared" si="44"/>
        <v>渡部姉</v>
      </c>
      <c r="AF46" s="71" t="str">
        <f t="shared" si="44"/>
        <v>香織姉</v>
      </c>
      <c r="AG46" s="71" t="str">
        <f t="shared" si="44"/>
        <v>田嶋姉</v>
      </c>
      <c r="AH46" s="71" t="str">
        <f>AH6</f>
        <v>藤田兄</v>
      </c>
      <c r="AI46" s="71" t="str">
        <f>AI6</f>
        <v>藤田姉</v>
      </c>
      <c r="AJ46" s="71" t="str">
        <f>AJ6</f>
        <v>佐藤兄</v>
      </c>
      <c r="AK46" s="71" t="str">
        <f t="shared" ref="AK46:AR46" si="45">AK6</f>
        <v>島尾姉</v>
      </c>
      <c r="AL46" s="71" t="str">
        <f t="shared" si="45"/>
        <v>風間兄</v>
      </c>
      <c r="AM46" s="71" t="str">
        <f t="shared" si="45"/>
        <v>風間姉</v>
      </c>
      <c r="AN46" s="71" t="str">
        <f t="shared" si="45"/>
        <v>福田姉</v>
      </c>
      <c r="AO46" s="71" t="str">
        <f t="shared" si="45"/>
        <v>中村兄</v>
      </c>
      <c r="AP46" s="71" t="str">
        <f t="shared" si="45"/>
        <v>名久井兄</v>
      </c>
      <c r="AQ46" s="71" t="str">
        <f t="shared" si="45"/>
        <v>山中兄</v>
      </c>
      <c r="AR46" s="71" t="str">
        <f t="shared" si="45"/>
        <v>山中姉</v>
      </c>
      <c r="AS46" s="71" t="str">
        <f t="shared" ref="AS46:BD46" si="46">AS6</f>
        <v>西宇兄</v>
      </c>
      <c r="AT46" s="71" t="str">
        <f>AT6</f>
        <v>岡本姉</v>
      </c>
      <c r="AU46" s="71" t="str">
        <f>AU6</f>
        <v>早川姉</v>
      </c>
      <c r="AV46" s="71" t="str">
        <f>AV6</f>
        <v>佐奈子姉</v>
      </c>
      <c r="AW46" s="71" t="str">
        <f>AW6</f>
        <v>秋山姉</v>
      </c>
      <c r="AX46" s="71" t="str">
        <f>AX6</f>
        <v>田中兄</v>
      </c>
      <c r="AY46" s="71" t="str">
        <f t="shared" si="46"/>
        <v>星島姉</v>
      </c>
      <c r="AZ46" s="71" t="str">
        <f t="shared" si="46"/>
        <v>安谷屋兄</v>
      </c>
      <c r="BA46" s="71" t="str">
        <f t="shared" si="46"/>
        <v>菅谷兄</v>
      </c>
      <c r="BB46" s="71" t="str">
        <f t="shared" si="46"/>
        <v>中嶌姉</v>
      </c>
      <c r="BC46" s="71" t="str">
        <f t="shared" si="46"/>
        <v>井上
(美)姉</v>
      </c>
      <c r="BD46" s="71" t="str">
        <f t="shared" si="46"/>
        <v>徳永兄</v>
      </c>
      <c r="BE46" s="71" t="str">
        <f t="shared" ref="BE46:BK46" si="47">BE6</f>
        <v>崇之兄</v>
      </c>
      <c r="BF46" s="71" t="str">
        <f t="shared" si="47"/>
        <v>金子兄</v>
      </c>
      <c r="BG46" s="71" t="str">
        <f t="shared" si="47"/>
        <v>河野姉</v>
      </c>
      <c r="BH46" s="71" t="str">
        <f t="shared" si="47"/>
        <v>松下姉</v>
      </c>
      <c r="BI46" s="71" t="str">
        <f t="shared" si="47"/>
        <v>薮内姉</v>
      </c>
      <c r="BJ46" s="71" t="str">
        <f t="shared" si="47"/>
        <v>督兄</v>
      </c>
      <c r="BK46" s="71" t="str">
        <f t="shared" si="47"/>
        <v>内住姉</v>
      </c>
      <c r="BL46" s="71" t="str">
        <f>BL6</f>
        <v>戸谷姉</v>
      </c>
      <c r="BM46" s="71" t="str">
        <f>BM6</f>
        <v>野村姉</v>
      </c>
      <c r="BN46" s="71" t="str">
        <f>BN6</f>
        <v>吉川姉</v>
      </c>
      <c r="BO46" s="73" t="s">
        <v>40</v>
      </c>
    </row>
    <row r="47" spans="1:67" s="2" customFormat="1" ht="14" thickTop="1" thickBot="1" x14ac:dyDescent="0.25">
      <c r="A47" s="302" t="s">
        <v>91</v>
      </c>
      <c r="B47" s="303"/>
      <c r="C47" s="304" t="s">
        <v>92</v>
      </c>
      <c r="D47" s="305"/>
      <c r="E47" s="305"/>
      <c r="F47" s="305"/>
      <c r="G47" s="305"/>
      <c r="H47" s="306"/>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row>
    <row r="48" spans="1:67" ht="104.5" thickTop="1" x14ac:dyDescent="0.2">
      <c r="A48" s="57">
        <v>17</v>
      </c>
      <c r="B48" s="27" t="s">
        <v>93</v>
      </c>
      <c r="C48" s="99" t="s">
        <v>1206</v>
      </c>
      <c r="D48" s="130" t="s">
        <v>1205</v>
      </c>
      <c r="E48" s="16" t="s">
        <v>387</v>
      </c>
      <c r="F48" s="17">
        <v>4500</v>
      </c>
      <c r="G48" s="24">
        <v>37599</v>
      </c>
      <c r="H48" s="19" t="s">
        <v>838</v>
      </c>
      <c r="I48" s="20">
        <f t="shared" ref="I48:I58" si="48">COUNTIF(J48:BO48,"&gt;×")</f>
        <v>8</v>
      </c>
      <c r="J48" s="58" t="s">
        <v>51</v>
      </c>
      <c r="K48" s="58"/>
      <c r="L48" s="58"/>
      <c r="M48" s="58" t="s">
        <v>51</v>
      </c>
      <c r="N48" s="58"/>
      <c r="O48" s="58"/>
      <c r="P48" s="58"/>
      <c r="Q48" s="58"/>
      <c r="R48" s="58"/>
      <c r="S48" s="58"/>
      <c r="T48" s="58"/>
      <c r="U48" s="58"/>
      <c r="V48" s="58"/>
      <c r="W48" s="58"/>
      <c r="X48" s="58"/>
      <c r="Y48" s="58"/>
      <c r="Z48" s="58" t="s">
        <v>51</v>
      </c>
      <c r="AA48" s="58"/>
      <c r="AB48" s="58"/>
      <c r="AC48" s="58"/>
      <c r="AD48" s="58"/>
      <c r="AE48" s="58"/>
      <c r="AF48" s="58"/>
      <c r="AG48" s="58"/>
      <c r="AH48" s="58"/>
      <c r="AI48" s="58"/>
      <c r="AJ48" s="58"/>
      <c r="AK48" s="58"/>
      <c r="AL48" s="58"/>
      <c r="AM48" s="58"/>
      <c r="AN48" s="58"/>
      <c r="AO48" s="58"/>
      <c r="AP48" s="58"/>
      <c r="AQ48" s="58" t="s">
        <v>51</v>
      </c>
      <c r="AR48" s="58"/>
      <c r="AS48" s="58"/>
      <c r="AT48" s="58"/>
      <c r="AU48" s="58"/>
      <c r="AV48" s="58"/>
      <c r="AW48" s="58"/>
      <c r="AX48" s="58"/>
      <c r="AY48" s="58"/>
      <c r="AZ48" s="58"/>
      <c r="BA48" s="58"/>
      <c r="BB48" s="58" t="s">
        <v>51</v>
      </c>
      <c r="BC48" s="58"/>
      <c r="BD48" s="58"/>
      <c r="BE48" s="58" t="s">
        <v>51</v>
      </c>
      <c r="BF48" s="58"/>
      <c r="BG48" s="58" t="s">
        <v>52</v>
      </c>
      <c r="BH48" s="58"/>
      <c r="BI48" s="58"/>
      <c r="BJ48" s="58" t="s">
        <v>51</v>
      </c>
      <c r="BK48" s="58"/>
      <c r="BL48" s="58"/>
      <c r="BM48" s="58"/>
      <c r="BN48" s="58"/>
      <c r="BO48" s="87"/>
    </row>
    <row r="49" spans="1:67" s="25" customFormat="1" ht="91" x14ac:dyDescent="0.2">
      <c r="A49" s="23">
        <v>18</v>
      </c>
      <c r="B49" s="27" t="s">
        <v>94</v>
      </c>
      <c r="C49" s="61" t="s">
        <v>676</v>
      </c>
      <c r="D49" s="130" t="s">
        <v>1064</v>
      </c>
      <c r="E49" s="70" t="s">
        <v>388</v>
      </c>
      <c r="F49" s="17">
        <v>5000</v>
      </c>
      <c r="G49" s="24">
        <v>37637</v>
      </c>
      <c r="H49" s="19" t="s">
        <v>839</v>
      </c>
      <c r="I49" s="20">
        <f t="shared" si="48"/>
        <v>11</v>
      </c>
      <c r="J49" s="22" t="s">
        <v>51</v>
      </c>
      <c r="K49" s="22" t="s">
        <v>51</v>
      </c>
      <c r="L49" s="22"/>
      <c r="M49" s="22"/>
      <c r="N49" s="22"/>
      <c r="O49" s="22"/>
      <c r="P49" s="22"/>
      <c r="Q49" s="22"/>
      <c r="R49" s="22"/>
      <c r="S49" s="22"/>
      <c r="T49" s="22"/>
      <c r="U49" s="22"/>
      <c r="V49" s="22"/>
      <c r="W49" s="22"/>
      <c r="X49" s="22"/>
      <c r="Y49" s="22"/>
      <c r="Z49" s="22" t="s">
        <v>51</v>
      </c>
      <c r="AA49" s="22"/>
      <c r="AB49" s="22"/>
      <c r="AC49" s="22"/>
      <c r="AD49" s="22"/>
      <c r="AE49" s="22"/>
      <c r="AF49" s="22"/>
      <c r="AG49" s="22"/>
      <c r="AH49" s="22"/>
      <c r="AI49" s="22"/>
      <c r="AJ49" s="22"/>
      <c r="AK49" s="22"/>
      <c r="AL49" s="22"/>
      <c r="AM49" s="22"/>
      <c r="AN49" s="22" t="s">
        <v>51</v>
      </c>
      <c r="AO49" s="22"/>
      <c r="AP49" s="22"/>
      <c r="AQ49" s="22" t="s">
        <v>51</v>
      </c>
      <c r="AR49" s="22"/>
      <c r="AS49" s="22"/>
      <c r="AT49" s="22"/>
      <c r="AU49" s="22"/>
      <c r="AV49" s="22"/>
      <c r="AW49" s="22"/>
      <c r="AX49" s="22"/>
      <c r="AY49" s="22"/>
      <c r="AZ49" s="22"/>
      <c r="BA49" s="22"/>
      <c r="BB49" s="22"/>
      <c r="BC49" s="22"/>
      <c r="BD49" s="22"/>
      <c r="BE49" s="22" t="s">
        <v>51</v>
      </c>
      <c r="BF49" s="22"/>
      <c r="BG49" s="22" t="s">
        <v>51</v>
      </c>
      <c r="BH49" s="22" t="s">
        <v>51</v>
      </c>
      <c r="BI49" s="22"/>
      <c r="BJ49" s="22" t="s">
        <v>52</v>
      </c>
      <c r="BK49" s="22" t="s">
        <v>51</v>
      </c>
      <c r="BL49" s="22"/>
      <c r="BM49" s="22" t="s">
        <v>51</v>
      </c>
      <c r="BN49" s="22"/>
      <c r="BO49" s="82"/>
    </row>
    <row r="50" spans="1:67" ht="91" x14ac:dyDescent="0.2">
      <c r="A50" s="117">
        <v>19</v>
      </c>
      <c r="B50" s="124" t="s">
        <v>95</v>
      </c>
      <c r="C50" s="123" t="s">
        <v>677</v>
      </c>
      <c r="D50" s="137" t="s">
        <v>340</v>
      </c>
      <c r="E50" s="31" t="s">
        <v>55</v>
      </c>
      <c r="F50" s="17">
        <v>6000</v>
      </c>
      <c r="G50" s="24">
        <v>37678</v>
      </c>
      <c r="H50" s="19" t="s">
        <v>840</v>
      </c>
      <c r="I50" s="20">
        <f t="shared" si="48"/>
        <v>10</v>
      </c>
      <c r="J50" s="22" t="s">
        <v>51</v>
      </c>
      <c r="K50" s="22" t="s">
        <v>51</v>
      </c>
      <c r="L50" s="22"/>
      <c r="M50" s="22" t="s">
        <v>51</v>
      </c>
      <c r="N50" s="22"/>
      <c r="O50" s="22"/>
      <c r="P50" s="22"/>
      <c r="Q50" s="22"/>
      <c r="R50" s="22"/>
      <c r="S50" s="22"/>
      <c r="T50" s="22"/>
      <c r="U50" s="22"/>
      <c r="V50" s="22"/>
      <c r="W50" s="22"/>
      <c r="X50" s="22"/>
      <c r="Y50" s="22"/>
      <c r="Z50" s="22" t="s">
        <v>51</v>
      </c>
      <c r="AA50" s="22"/>
      <c r="AB50" s="22"/>
      <c r="AC50" s="22"/>
      <c r="AD50" s="22"/>
      <c r="AE50" s="22"/>
      <c r="AF50" s="22"/>
      <c r="AG50" s="22"/>
      <c r="AH50" s="22"/>
      <c r="AI50" s="22"/>
      <c r="AJ50" s="22"/>
      <c r="AK50" s="22"/>
      <c r="AL50" s="22"/>
      <c r="AM50" s="22"/>
      <c r="AN50" s="22"/>
      <c r="AO50" s="22"/>
      <c r="AP50" s="22"/>
      <c r="AQ50" s="22" t="s">
        <v>51</v>
      </c>
      <c r="AR50" s="22"/>
      <c r="AS50" s="22"/>
      <c r="AT50" s="22"/>
      <c r="AU50" s="22"/>
      <c r="AV50" s="22"/>
      <c r="AW50" s="22"/>
      <c r="AX50" s="22"/>
      <c r="AY50" s="22"/>
      <c r="AZ50" s="22"/>
      <c r="BA50" s="22"/>
      <c r="BB50" s="22" t="s">
        <v>52</v>
      </c>
      <c r="BC50" s="22"/>
      <c r="BD50" s="22"/>
      <c r="BE50" s="22" t="s">
        <v>51</v>
      </c>
      <c r="BF50" s="22"/>
      <c r="BG50" s="22" t="s">
        <v>51</v>
      </c>
      <c r="BH50" s="22" t="s">
        <v>51</v>
      </c>
      <c r="BI50" s="22"/>
      <c r="BJ50" s="22" t="s">
        <v>51</v>
      </c>
      <c r="BK50" s="22"/>
      <c r="BL50" s="22"/>
      <c r="BM50" s="22"/>
      <c r="BN50" s="22"/>
      <c r="BO50" s="82"/>
    </row>
    <row r="51" spans="1:67" ht="130" x14ac:dyDescent="0.2">
      <c r="A51" s="23">
        <v>20</v>
      </c>
      <c r="B51" s="27" t="s">
        <v>96</v>
      </c>
      <c r="C51" s="15" t="s">
        <v>1208</v>
      </c>
      <c r="D51" s="130" t="s">
        <v>1207</v>
      </c>
      <c r="E51" s="16" t="s">
        <v>255</v>
      </c>
      <c r="F51" s="17">
        <v>8000</v>
      </c>
      <c r="G51" s="24">
        <v>37706</v>
      </c>
      <c r="H51" s="19" t="s">
        <v>97</v>
      </c>
      <c r="I51" s="20">
        <f t="shared" si="48"/>
        <v>10</v>
      </c>
      <c r="J51" s="22" t="s">
        <v>51</v>
      </c>
      <c r="K51" s="22" t="s">
        <v>51</v>
      </c>
      <c r="L51" s="22"/>
      <c r="M51" s="22"/>
      <c r="N51" s="22"/>
      <c r="O51" s="22"/>
      <c r="P51" s="22"/>
      <c r="Q51" s="22"/>
      <c r="R51" s="22"/>
      <c r="S51" s="22"/>
      <c r="T51" s="22"/>
      <c r="U51" s="22"/>
      <c r="V51" s="22"/>
      <c r="W51" s="22"/>
      <c r="X51" s="22"/>
      <c r="Y51" s="22"/>
      <c r="Z51" s="22" t="s">
        <v>51</v>
      </c>
      <c r="AA51" s="22"/>
      <c r="AB51" s="22"/>
      <c r="AC51" s="22"/>
      <c r="AD51" s="22"/>
      <c r="AE51" s="22"/>
      <c r="AF51" s="22"/>
      <c r="AG51" s="22"/>
      <c r="AH51" s="22"/>
      <c r="AI51" s="22"/>
      <c r="AJ51" s="22" t="s">
        <v>51</v>
      </c>
      <c r="AK51" s="22"/>
      <c r="AL51" s="22"/>
      <c r="AM51" s="22"/>
      <c r="AN51" s="22" t="s">
        <v>51</v>
      </c>
      <c r="AO51" s="22"/>
      <c r="AP51" s="22"/>
      <c r="AQ51" s="22" t="s">
        <v>52</v>
      </c>
      <c r="AR51" s="22"/>
      <c r="AS51" s="22"/>
      <c r="AT51" s="22"/>
      <c r="AU51" s="22"/>
      <c r="AV51" s="22"/>
      <c r="AW51" s="22"/>
      <c r="AX51" s="22"/>
      <c r="AY51" s="22"/>
      <c r="AZ51" s="22"/>
      <c r="BA51" s="22"/>
      <c r="BB51" s="22" t="s">
        <v>51</v>
      </c>
      <c r="BC51" s="22" t="s">
        <v>51</v>
      </c>
      <c r="BD51" s="22"/>
      <c r="BE51" s="22"/>
      <c r="BF51" s="22"/>
      <c r="BG51" s="22"/>
      <c r="BH51" s="22"/>
      <c r="BI51" s="22"/>
      <c r="BJ51" s="22"/>
      <c r="BK51" s="22" t="s">
        <v>51</v>
      </c>
      <c r="BL51" s="22"/>
      <c r="BM51" s="22" t="s">
        <v>51</v>
      </c>
      <c r="BN51" s="22"/>
      <c r="BO51" s="82"/>
    </row>
    <row r="52" spans="1:67" ht="91" x14ac:dyDescent="0.2">
      <c r="A52" s="117">
        <v>21</v>
      </c>
      <c r="B52" s="124" t="s">
        <v>98</v>
      </c>
      <c r="C52" s="123" t="s">
        <v>325</v>
      </c>
      <c r="D52" s="137" t="s">
        <v>341</v>
      </c>
      <c r="E52" s="31" t="s">
        <v>55</v>
      </c>
      <c r="F52" s="17">
        <v>6700</v>
      </c>
      <c r="G52" s="24">
        <v>37734</v>
      </c>
      <c r="H52" s="19" t="s">
        <v>841</v>
      </c>
      <c r="I52" s="20">
        <f t="shared" si="48"/>
        <v>8</v>
      </c>
      <c r="J52" s="22" t="s">
        <v>51</v>
      </c>
      <c r="K52" s="22" t="s">
        <v>51</v>
      </c>
      <c r="L52" s="22"/>
      <c r="M52" s="22"/>
      <c r="N52" s="22"/>
      <c r="O52" s="22"/>
      <c r="P52" s="22"/>
      <c r="Q52" s="22"/>
      <c r="R52" s="22"/>
      <c r="S52" s="22"/>
      <c r="T52" s="22"/>
      <c r="U52" s="22"/>
      <c r="V52" s="22"/>
      <c r="W52" s="22"/>
      <c r="X52" s="22"/>
      <c r="Y52" s="22"/>
      <c r="Z52" s="22" t="s">
        <v>52</v>
      </c>
      <c r="AA52" s="22"/>
      <c r="AB52" s="22"/>
      <c r="AC52" s="22"/>
      <c r="AD52" s="22"/>
      <c r="AE52" s="22"/>
      <c r="AF52" s="22"/>
      <c r="AG52" s="22"/>
      <c r="AH52" s="22"/>
      <c r="AI52" s="22"/>
      <c r="AJ52" s="22"/>
      <c r="AK52" s="22"/>
      <c r="AL52" s="22"/>
      <c r="AM52" s="22"/>
      <c r="AN52" s="22" t="s">
        <v>51</v>
      </c>
      <c r="AO52" s="22"/>
      <c r="AP52" s="22"/>
      <c r="AQ52" s="22"/>
      <c r="AR52" s="22"/>
      <c r="AS52" s="22"/>
      <c r="AT52" s="22"/>
      <c r="AU52" s="22"/>
      <c r="AV52" s="22"/>
      <c r="AW52" s="22"/>
      <c r="AX52" s="22"/>
      <c r="AY52" s="22"/>
      <c r="AZ52" s="22"/>
      <c r="BA52" s="22"/>
      <c r="BB52" s="22" t="s">
        <v>51</v>
      </c>
      <c r="BC52" s="22" t="s">
        <v>51</v>
      </c>
      <c r="BD52" s="22"/>
      <c r="BE52" s="22" t="s">
        <v>51</v>
      </c>
      <c r="BF52" s="22"/>
      <c r="BG52" s="22"/>
      <c r="BH52" s="22"/>
      <c r="BI52" s="22"/>
      <c r="BJ52" s="22" t="s">
        <v>51</v>
      </c>
      <c r="BK52" s="22"/>
      <c r="BL52" s="22"/>
      <c r="BM52" s="22"/>
      <c r="BN52" s="22"/>
      <c r="BO52" s="82"/>
    </row>
    <row r="53" spans="1:67" ht="91" x14ac:dyDescent="0.2">
      <c r="A53" s="117">
        <v>22</v>
      </c>
      <c r="B53" s="124" t="s">
        <v>99</v>
      </c>
      <c r="C53" s="123" t="s">
        <v>993</v>
      </c>
      <c r="D53" s="137" t="s">
        <v>771</v>
      </c>
      <c r="E53" s="31" t="s">
        <v>55</v>
      </c>
      <c r="F53" s="17">
        <v>7000</v>
      </c>
      <c r="G53" s="24">
        <v>37769</v>
      </c>
      <c r="H53" s="19" t="s">
        <v>842</v>
      </c>
      <c r="I53" s="20">
        <f t="shared" si="48"/>
        <v>7</v>
      </c>
      <c r="J53" s="22" t="s">
        <v>51</v>
      </c>
      <c r="K53" s="22" t="s">
        <v>51</v>
      </c>
      <c r="L53" s="22" t="s">
        <v>51</v>
      </c>
      <c r="M53" s="22"/>
      <c r="N53" s="22"/>
      <c r="O53" s="22"/>
      <c r="P53" s="22"/>
      <c r="Q53" s="22"/>
      <c r="R53" s="22"/>
      <c r="S53" s="22"/>
      <c r="T53" s="22"/>
      <c r="U53" s="22"/>
      <c r="V53" s="22"/>
      <c r="W53" s="22"/>
      <c r="X53" s="22"/>
      <c r="Y53" s="22"/>
      <c r="Z53" s="22" t="s">
        <v>51</v>
      </c>
      <c r="AA53" s="22"/>
      <c r="AB53" s="22"/>
      <c r="AC53" s="22"/>
      <c r="AD53" s="22"/>
      <c r="AE53" s="22"/>
      <c r="AF53" s="22"/>
      <c r="AG53" s="22"/>
      <c r="AH53" s="22"/>
      <c r="AI53" s="22"/>
      <c r="AJ53" s="22"/>
      <c r="AK53" s="22"/>
      <c r="AL53" s="22"/>
      <c r="AM53" s="22"/>
      <c r="AN53" s="22" t="s">
        <v>52</v>
      </c>
      <c r="AO53" s="22"/>
      <c r="AP53" s="22"/>
      <c r="AQ53" s="22"/>
      <c r="AR53" s="22"/>
      <c r="AS53" s="22"/>
      <c r="AT53" s="22"/>
      <c r="AU53" s="22"/>
      <c r="AV53" s="22"/>
      <c r="AW53" s="22"/>
      <c r="AX53" s="22"/>
      <c r="AY53" s="22"/>
      <c r="AZ53" s="22"/>
      <c r="BA53" s="22"/>
      <c r="BB53" s="22" t="s">
        <v>49</v>
      </c>
      <c r="BC53" s="22"/>
      <c r="BD53" s="22"/>
      <c r="BE53" s="22" t="s">
        <v>51</v>
      </c>
      <c r="BF53" s="22"/>
      <c r="BG53" s="22" t="s">
        <v>51</v>
      </c>
      <c r="BH53" s="22"/>
      <c r="BI53" s="22"/>
      <c r="BJ53" s="22"/>
      <c r="BK53" s="22"/>
      <c r="BL53" s="22"/>
      <c r="BM53" s="22"/>
      <c r="BN53" s="22"/>
      <c r="BO53" s="82"/>
    </row>
    <row r="54" spans="1:67" ht="91" x14ac:dyDescent="0.2">
      <c r="A54" s="117">
        <v>23</v>
      </c>
      <c r="B54" s="124" t="s">
        <v>100</v>
      </c>
      <c r="C54" s="123" t="s">
        <v>195</v>
      </c>
      <c r="D54" s="137" t="s">
        <v>342</v>
      </c>
      <c r="E54" s="31" t="s">
        <v>55</v>
      </c>
      <c r="F54" s="17">
        <v>5500</v>
      </c>
      <c r="G54" s="24">
        <v>37827</v>
      </c>
      <c r="H54" s="19" t="s">
        <v>843</v>
      </c>
      <c r="I54" s="20">
        <f t="shared" si="48"/>
        <v>5</v>
      </c>
      <c r="J54" s="22" t="s">
        <v>51</v>
      </c>
      <c r="K54" s="22" t="s">
        <v>52</v>
      </c>
      <c r="L54" s="22" t="s">
        <v>51</v>
      </c>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t="s">
        <v>51</v>
      </c>
      <c r="BH54" s="22" t="s">
        <v>51</v>
      </c>
      <c r="BI54" s="22"/>
      <c r="BJ54" s="22" t="s">
        <v>49</v>
      </c>
      <c r="BK54" s="22" t="s">
        <v>49</v>
      </c>
      <c r="BL54" s="22"/>
      <c r="BM54" s="22"/>
      <c r="BN54" s="22"/>
      <c r="BO54" s="82"/>
    </row>
    <row r="55" spans="1:67" ht="91" x14ac:dyDescent="0.2">
      <c r="A55" s="117">
        <v>24</v>
      </c>
      <c r="B55" s="124" t="s">
        <v>101</v>
      </c>
      <c r="C55" s="123" t="s">
        <v>323</v>
      </c>
      <c r="D55" s="137" t="s">
        <v>343</v>
      </c>
      <c r="E55" s="16" t="s">
        <v>256</v>
      </c>
      <c r="F55" s="17">
        <v>8000</v>
      </c>
      <c r="G55" s="24">
        <v>37860</v>
      </c>
      <c r="H55" s="19" t="s">
        <v>844</v>
      </c>
      <c r="I55" s="20">
        <f t="shared" si="48"/>
        <v>6</v>
      </c>
      <c r="J55" s="22" t="s">
        <v>52</v>
      </c>
      <c r="K55" s="22" t="s">
        <v>51</v>
      </c>
      <c r="L55" s="22" t="s">
        <v>51</v>
      </c>
      <c r="M55" s="22"/>
      <c r="N55" s="22"/>
      <c r="O55" s="22"/>
      <c r="P55" s="22"/>
      <c r="Q55" s="22"/>
      <c r="R55" s="22"/>
      <c r="S55" s="22"/>
      <c r="T55" s="22"/>
      <c r="U55" s="22"/>
      <c r="V55" s="22"/>
      <c r="W55" s="22"/>
      <c r="X55" s="22"/>
      <c r="Y55" s="22"/>
      <c r="Z55" s="22" t="s">
        <v>51</v>
      </c>
      <c r="AA55" s="22"/>
      <c r="AB55" s="22"/>
      <c r="AC55" s="22"/>
      <c r="AD55" s="22"/>
      <c r="AE55" s="22"/>
      <c r="AF55" s="22"/>
      <c r="AG55" s="22"/>
      <c r="AH55" s="22"/>
      <c r="AI55" s="22"/>
      <c r="AJ55" s="22"/>
      <c r="AK55" s="22"/>
      <c r="AL55" s="22" t="s">
        <v>51</v>
      </c>
      <c r="AM55" s="22"/>
      <c r="AN55" s="22"/>
      <c r="AO55" s="22"/>
      <c r="AP55" s="22"/>
      <c r="AQ55" s="22"/>
      <c r="AR55" s="22"/>
      <c r="AS55" s="22"/>
      <c r="AT55" s="22"/>
      <c r="AU55" s="22"/>
      <c r="AV55" s="22"/>
      <c r="AW55" s="22"/>
      <c r="AX55" s="22"/>
      <c r="AY55" s="22"/>
      <c r="AZ55" s="22"/>
      <c r="BA55" s="22"/>
      <c r="BB55" s="22"/>
      <c r="BC55" s="22"/>
      <c r="BD55" s="22"/>
      <c r="BE55" s="22"/>
      <c r="BF55" s="22"/>
      <c r="BG55" s="22" t="s">
        <v>51</v>
      </c>
      <c r="BH55" s="22"/>
      <c r="BI55" s="22"/>
      <c r="BJ55" s="22"/>
      <c r="BK55" s="22"/>
      <c r="BL55" s="22"/>
      <c r="BM55" s="22"/>
      <c r="BN55" s="22"/>
      <c r="BO55" s="82"/>
    </row>
    <row r="56" spans="1:67" ht="78" x14ac:dyDescent="0.2">
      <c r="A56" s="117">
        <v>25</v>
      </c>
      <c r="B56" s="124" t="s">
        <v>1003</v>
      </c>
      <c r="C56" s="123" t="s">
        <v>678</v>
      </c>
      <c r="D56" s="137" t="s">
        <v>344</v>
      </c>
      <c r="E56" s="31" t="s">
        <v>55</v>
      </c>
      <c r="F56" s="62" t="s">
        <v>102</v>
      </c>
      <c r="G56" s="24">
        <v>37942</v>
      </c>
      <c r="H56" s="19" t="s">
        <v>103</v>
      </c>
      <c r="I56" s="20">
        <f t="shared" si="48"/>
        <v>6</v>
      </c>
      <c r="J56" s="22"/>
      <c r="K56" s="22" t="s">
        <v>51</v>
      </c>
      <c r="L56" s="22" t="s">
        <v>52</v>
      </c>
      <c r="M56" s="22" t="s">
        <v>51</v>
      </c>
      <c r="N56" s="22"/>
      <c r="O56" s="22"/>
      <c r="P56" s="22"/>
      <c r="Q56" s="22"/>
      <c r="R56" s="22"/>
      <c r="S56" s="22"/>
      <c r="T56" s="22"/>
      <c r="U56" s="22"/>
      <c r="V56" s="22"/>
      <c r="W56" s="22"/>
      <c r="X56" s="22"/>
      <c r="Y56" s="22"/>
      <c r="Z56" s="22"/>
      <c r="AA56" s="22"/>
      <c r="AB56" s="22"/>
      <c r="AC56" s="22"/>
      <c r="AD56" s="22"/>
      <c r="AE56" s="22"/>
      <c r="AF56" s="22"/>
      <c r="AG56" s="22"/>
      <c r="AH56" s="22"/>
      <c r="AI56" s="22"/>
      <c r="AJ56" s="22" t="s">
        <v>51</v>
      </c>
      <c r="AK56" s="22"/>
      <c r="AL56" s="22"/>
      <c r="AM56" s="22"/>
      <c r="AN56" s="22"/>
      <c r="AO56" s="22"/>
      <c r="AP56" s="22"/>
      <c r="AQ56" s="22"/>
      <c r="AR56" s="22"/>
      <c r="AS56" s="22"/>
      <c r="AT56" s="22"/>
      <c r="AU56" s="22"/>
      <c r="AV56" s="22"/>
      <c r="AW56" s="22"/>
      <c r="AX56" s="22"/>
      <c r="AY56" s="22"/>
      <c r="AZ56" s="22"/>
      <c r="BA56" s="22"/>
      <c r="BB56" s="22"/>
      <c r="BC56" s="22"/>
      <c r="BD56" s="22"/>
      <c r="BE56" s="22"/>
      <c r="BF56" s="22"/>
      <c r="BG56" s="22" t="s">
        <v>51</v>
      </c>
      <c r="BH56" s="22"/>
      <c r="BI56" s="22"/>
      <c r="BJ56" s="22" t="s">
        <v>51</v>
      </c>
      <c r="BK56" s="22"/>
      <c r="BL56" s="22"/>
      <c r="BM56" s="22"/>
      <c r="BN56" s="22"/>
      <c r="BO56" s="82"/>
    </row>
    <row r="57" spans="1:67" ht="78" x14ac:dyDescent="0.2">
      <c r="A57" s="117">
        <v>26</v>
      </c>
      <c r="B57" s="124" t="s">
        <v>104</v>
      </c>
      <c r="C57" s="123" t="s">
        <v>679</v>
      </c>
      <c r="D57" s="137" t="s">
        <v>345</v>
      </c>
      <c r="E57" s="31" t="s">
        <v>55</v>
      </c>
      <c r="F57" s="17">
        <v>3500</v>
      </c>
      <c r="G57" s="24">
        <v>38379</v>
      </c>
      <c r="H57" s="19" t="s">
        <v>845</v>
      </c>
      <c r="I57" s="20">
        <f t="shared" si="48"/>
        <v>5</v>
      </c>
      <c r="J57" s="22" t="s">
        <v>51</v>
      </c>
      <c r="K57" s="22" t="s">
        <v>51</v>
      </c>
      <c r="L57" s="22"/>
      <c r="M57" s="22" t="s">
        <v>52</v>
      </c>
      <c r="N57" s="22"/>
      <c r="O57" s="22"/>
      <c r="P57" s="22"/>
      <c r="Q57" s="22"/>
      <c r="R57" s="22"/>
      <c r="S57" s="22"/>
      <c r="T57" s="22"/>
      <c r="U57" s="22"/>
      <c r="V57" s="22"/>
      <c r="W57" s="22"/>
      <c r="X57" s="22"/>
      <c r="Y57" s="22"/>
      <c r="Z57" s="22"/>
      <c r="AA57" s="22"/>
      <c r="AB57" s="22"/>
      <c r="AC57" s="22"/>
      <c r="AD57" s="22"/>
      <c r="AE57" s="22"/>
      <c r="AF57" s="22"/>
      <c r="AG57" s="22"/>
      <c r="AH57" s="22"/>
      <c r="AI57" s="22"/>
      <c r="AJ57" s="22" t="s">
        <v>51</v>
      </c>
      <c r="AK57" s="22"/>
      <c r="AL57" s="22"/>
      <c r="AM57" s="22"/>
      <c r="AN57" s="22"/>
      <c r="AO57" s="22"/>
      <c r="AP57" s="22"/>
      <c r="AQ57" s="22" t="s">
        <v>51</v>
      </c>
      <c r="AR57" s="22"/>
      <c r="AS57" s="22"/>
      <c r="AT57" s="22"/>
      <c r="AU57" s="22"/>
      <c r="AV57" s="22"/>
      <c r="AW57" s="22"/>
      <c r="AX57" s="22"/>
      <c r="AY57" s="22"/>
      <c r="AZ57" s="22"/>
      <c r="BA57" s="22"/>
      <c r="BB57" s="22"/>
      <c r="BC57" s="22" t="s">
        <v>49</v>
      </c>
      <c r="BD57" s="22"/>
      <c r="BE57" s="22"/>
      <c r="BF57" s="22"/>
      <c r="BG57" s="22"/>
      <c r="BH57" s="22" t="s">
        <v>49</v>
      </c>
      <c r="BI57" s="22"/>
      <c r="BJ57" s="22"/>
      <c r="BK57" s="22" t="s">
        <v>49</v>
      </c>
      <c r="BL57" s="22"/>
      <c r="BM57" s="22"/>
      <c r="BN57" s="22"/>
      <c r="BO57" s="82"/>
    </row>
    <row r="58" spans="1:67" ht="91" x14ac:dyDescent="0.2">
      <c r="A58" s="117">
        <v>27</v>
      </c>
      <c r="B58" s="118" t="s">
        <v>105</v>
      </c>
      <c r="C58" s="123" t="s">
        <v>680</v>
      </c>
      <c r="D58" s="137" t="s">
        <v>339</v>
      </c>
      <c r="E58" s="31" t="s">
        <v>55</v>
      </c>
      <c r="F58" s="17">
        <v>4300</v>
      </c>
      <c r="G58" s="24">
        <v>38501</v>
      </c>
      <c r="H58" s="19" t="s">
        <v>846</v>
      </c>
      <c r="I58" s="20">
        <f t="shared" si="48"/>
        <v>3</v>
      </c>
      <c r="J58" s="22" t="s">
        <v>52</v>
      </c>
      <c r="K58" s="22" t="s">
        <v>51</v>
      </c>
      <c r="L58" s="22" t="s">
        <v>49</v>
      </c>
      <c r="M58" s="22"/>
      <c r="N58" s="22"/>
      <c r="O58" s="22"/>
      <c r="P58" s="22"/>
      <c r="Q58" s="22"/>
      <c r="R58" s="22"/>
      <c r="S58" s="22"/>
      <c r="T58" s="22"/>
      <c r="U58" s="22"/>
      <c r="V58" s="22"/>
      <c r="W58" s="22"/>
      <c r="X58" s="22"/>
      <c r="Y58" s="22"/>
      <c r="Z58" s="22"/>
      <c r="AA58" s="22"/>
      <c r="AB58" s="22"/>
      <c r="AC58" s="22"/>
      <c r="AD58" s="22"/>
      <c r="AE58" s="22"/>
      <c r="AF58" s="22"/>
      <c r="AG58" s="22"/>
      <c r="AH58" s="22"/>
      <c r="AI58" s="22"/>
      <c r="AJ58" s="22" t="s">
        <v>49</v>
      </c>
      <c r="AK58" s="22"/>
      <c r="AL58" s="22" t="s">
        <v>49</v>
      </c>
      <c r="AM58" s="22"/>
      <c r="AN58" s="22" t="s">
        <v>51</v>
      </c>
      <c r="AO58" s="22" t="s">
        <v>49</v>
      </c>
      <c r="AP58" s="22"/>
      <c r="AQ58" s="22"/>
      <c r="AR58" s="22"/>
      <c r="AS58" s="22"/>
      <c r="AT58" s="22"/>
      <c r="AU58" s="22"/>
      <c r="AV58" s="22"/>
      <c r="AW58" s="22"/>
      <c r="AX58" s="22"/>
      <c r="AY58" s="22"/>
      <c r="AZ58" s="22"/>
      <c r="BA58" s="22"/>
      <c r="BB58" s="22"/>
      <c r="BC58" s="22"/>
      <c r="BD58" s="22" t="s">
        <v>49</v>
      </c>
      <c r="BE58" s="22"/>
      <c r="BF58" s="22"/>
      <c r="BG58" s="22"/>
      <c r="BH58" s="22" t="s">
        <v>49</v>
      </c>
      <c r="BI58" s="22"/>
      <c r="BJ58" s="22" t="s">
        <v>49</v>
      </c>
      <c r="BK58" s="22"/>
      <c r="BL58" s="22" t="s">
        <v>49</v>
      </c>
      <c r="BM58" s="22"/>
      <c r="BN58" s="22"/>
      <c r="BO58" s="82"/>
    </row>
    <row r="59" spans="1:67" x14ac:dyDescent="0.2">
      <c r="A59" s="23" t="s">
        <v>49</v>
      </c>
      <c r="B59" s="27" t="s">
        <v>106</v>
      </c>
      <c r="C59" s="15" t="s">
        <v>107</v>
      </c>
      <c r="D59" s="130"/>
      <c r="E59" s="16"/>
      <c r="F59" s="17"/>
      <c r="G59" s="24"/>
      <c r="H59" s="19"/>
      <c r="I59" s="20">
        <v>0</v>
      </c>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82"/>
    </row>
    <row r="60" spans="1:67" x14ac:dyDescent="0.2">
      <c r="A60" s="23" t="s">
        <v>49</v>
      </c>
      <c r="B60" s="27" t="s">
        <v>108</v>
      </c>
      <c r="C60" s="15" t="s">
        <v>107</v>
      </c>
      <c r="D60" s="130"/>
      <c r="E60" s="16"/>
      <c r="F60" s="17"/>
      <c r="G60" s="24"/>
      <c r="H60" s="19"/>
      <c r="I60" s="20">
        <v>0</v>
      </c>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82"/>
    </row>
    <row r="61" spans="1:67" x14ac:dyDescent="0.2">
      <c r="A61" s="23" t="s">
        <v>49</v>
      </c>
      <c r="B61" s="14" t="s">
        <v>109</v>
      </c>
      <c r="C61" s="15" t="s">
        <v>107</v>
      </c>
      <c r="D61" s="130"/>
      <c r="E61" s="15"/>
      <c r="F61" s="17"/>
      <c r="G61" s="24"/>
      <c r="H61" s="19"/>
      <c r="I61" s="20">
        <v>0</v>
      </c>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82"/>
    </row>
    <row r="62" spans="1:67" x14ac:dyDescent="0.2">
      <c r="A62" s="23" t="s">
        <v>49</v>
      </c>
      <c r="B62" s="14" t="s">
        <v>110</v>
      </c>
      <c r="C62" s="15" t="s">
        <v>107</v>
      </c>
      <c r="D62" s="130"/>
      <c r="E62" s="15"/>
      <c r="F62" s="17"/>
      <c r="G62" s="24"/>
      <c r="H62" s="19"/>
      <c r="I62" s="20">
        <v>0</v>
      </c>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82"/>
    </row>
    <row r="63" spans="1:67" ht="13.5" thickBot="1" x14ac:dyDescent="0.25">
      <c r="A63" s="32" t="s">
        <v>49</v>
      </c>
      <c r="B63" s="101" t="s">
        <v>286</v>
      </c>
      <c r="C63" s="103"/>
      <c r="D63" s="104"/>
      <c r="E63" s="103"/>
      <c r="F63" s="105"/>
      <c r="G63" s="106"/>
      <c r="H63" s="102"/>
      <c r="I63" s="37"/>
      <c r="J63" s="38" t="s">
        <v>72</v>
      </c>
      <c r="K63" s="38" t="s">
        <v>72</v>
      </c>
      <c r="L63" s="38" t="s">
        <v>72</v>
      </c>
      <c r="M63" s="38" t="s">
        <v>72</v>
      </c>
      <c r="N63" s="38" t="s">
        <v>72</v>
      </c>
      <c r="O63" s="38" t="s">
        <v>72</v>
      </c>
      <c r="P63" s="38" t="s">
        <v>72</v>
      </c>
      <c r="Q63" s="38" t="s">
        <v>72</v>
      </c>
      <c r="R63" s="38" t="s">
        <v>72</v>
      </c>
      <c r="S63" s="38" t="s">
        <v>72</v>
      </c>
      <c r="T63" s="38" t="s">
        <v>72</v>
      </c>
      <c r="U63" s="38" t="s">
        <v>72</v>
      </c>
      <c r="V63" s="38" t="s">
        <v>72</v>
      </c>
      <c r="W63" s="38" t="s">
        <v>72</v>
      </c>
      <c r="X63" s="38" t="s">
        <v>72</v>
      </c>
      <c r="Y63" s="38" t="s">
        <v>72</v>
      </c>
      <c r="Z63" s="38" t="s">
        <v>72</v>
      </c>
      <c r="AA63" s="38" t="s">
        <v>72</v>
      </c>
      <c r="AB63" s="38" t="s">
        <v>72</v>
      </c>
      <c r="AC63" s="38" t="s">
        <v>72</v>
      </c>
      <c r="AD63" s="38" t="s">
        <v>72</v>
      </c>
      <c r="AE63" s="38" t="s">
        <v>72</v>
      </c>
      <c r="AF63" s="38" t="s">
        <v>72</v>
      </c>
      <c r="AG63" s="38" t="s">
        <v>72</v>
      </c>
      <c r="AH63" s="38" t="s">
        <v>72</v>
      </c>
      <c r="AI63" s="38" t="s">
        <v>72</v>
      </c>
      <c r="AJ63" s="38" t="s">
        <v>72</v>
      </c>
      <c r="AK63" s="38" t="s">
        <v>72</v>
      </c>
      <c r="AL63" s="38" t="s">
        <v>72</v>
      </c>
      <c r="AM63" s="38" t="s">
        <v>72</v>
      </c>
      <c r="AN63" s="38" t="s">
        <v>72</v>
      </c>
      <c r="AO63" s="38" t="s">
        <v>72</v>
      </c>
      <c r="AP63" s="38" t="s">
        <v>72</v>
      </c>
      <c r="AQ63" s="38" t="s">
        <v>72</v>
      </c>
      <c r="AR63" s="38" t="s">
        <v>72</v>
      </c>
      <c r="AS63" s="38" t="s">
        <v>72</v>
      </c>
      <c r="AT63" s="38" t="s">
        <v>72</v>
      </c>
      <c r="AU63" s="38" t="s">
        <v>72</v>
      </c>
      <c r="AV63" s="38" t="s">
        <v>72</v>
      </c>
      <c r="AW63" s="38" t="s">
        <v>72</v>
      </c>
      <c r="AX63" s="38" t="s">
        <v>72</v>
      </c>
      <c r="AY63" s="38" t="s">
        <v>72</v>
      </c>
      <c r="AZ63" s="38" t="s">
        <v>72</v>
      </c>
      <c r="BA63" s="38" t="s">
        <v>72</v>
      </c>
      <c r="BB63" s="38" t="s">
        <v>72</v>
      </c>
      <c r="BC63" s="38" t="s">
        <v>72</v>
      </c>
      <c r="BD63" s="38" t="s">
        <v>72</v>
      </c>
      <c r="BE63" s="38" t="s">
        <v>72</v>
      </c>
      <c r="BF63" s="38" t="s">
        <v>72</v>
      </c>
      <c r="BG63" s="38" t="s">
        <v>72</v>
      </c>
      <c r="BH63" s="38" t="s">
        <v>72</v>
      </c>
      <c r="BI63" s="38" t="s">
        <v>72</v>
      </c>
      <c r="BJ63" s="38" t="s">
        <v>72</v>
      </c>
      <c r="BK63" s="38" t="s">
        <v>72</v>
      </c>
      <c r="BL63" s="38" t="s">
        <v>72</v>
      </c>
      <c r="BM63" s="38" t="s">
        <v>72</v>
      </c>
      <c r="BN63" s="38" t="s">
        <v>72</v>
      </c>
      <c r="BO63" s="83" t="s">
        <v>72</v>
      </c>
    </row>
    <row r="64" spans="1:67" ht="13.5" thickBot="1" x14ac:dyDescent="0.25">
      <c r="B64" s="25"/>
      <c r="C64" s="25"/>
      <c r="E64" s="39" t="s">
        <v>62</v>
      </c>
      <c r="F64" s="40">
        <f>AVERAGE(F48:F63)</f>
        <v>5850</v>
      </c>
      <c r="G64" s="26"/>
      <c r="H64" s="210" t="s">
        <v>111</v>
      </c>
      <c r="I64" s="211"/>
      <c r="J64" s="22">
        <f t="shared" ref="J64:R64" si="49">SUM(COUNTIF(J48:J63,"&gt;×"))</f>
        <v>10</v>
      </c>
      <c r="K64" s="22">
        <f t="shared" si="49"/>
        <v>10</v>
      </c>
      <c r="L64" s="22">
        <f t="shared" si="49"/>
        <v>4</v>
      </c>
      <c r="M64" s="22">
        <f t="shared" si="49"/>
        <v>4</v>
      </c>
      <c r="N64" s="22">
        <f t="shared" si="49"/>
        <v>0</v>
      </c>
      <c r="O64" s="22">
        <f t="shared" si="49"/>
        <v>0</v>
      </c>
      <c r="P64" s="22">
        <f t="shared" si="49"/>
        <v>0</v>
      </c>
      <c r="Q64" s="22">
        <f t="shared" si="49"/>
        <v>0</v>
      </c>
      <c r="R64" s="22">
        <f t="shared" si="49"/>
        <v>0</v>
      </c>
      <c r="S64" s="22">
        <f t="shared" ref="S64:AG64" si="50">SUM(COUNTIF(S48:S63,"&gt;×"))</f>
        <v>0</v>
      </c>
      <c r="T64" s="22">
        <f t="shared" si="50"/>
        <v>0</v>
      </c>
      <c r="U64" s="22">
        <f>SUM(COUNTIF(U48:U63,"&gt;×"))</f>
        <v>0</v>
      </c>
      <c r="V64" s="22">
        <f>SUM(COUNTIF(V48:V63,"&gt;×"))</f>
        <v>0</v>
      </c>
      <c r="W64" s="22">
        <f>SUM(COUNTIF(W48:W63,"&gt;×"))</f>
        <v>0</v>
      </c>
      <c r="X64" s="22">
        <f>SUM(COUNTIF(X48:X63,"&gt;×"))</f>
        <v>0</v>
      </c>
      <c r="Y64" s="22">
        <f t="shared" si="50"/>
        <v>0</v>
      </c>
      <c r="Z64" s="22">
        <f>SUM(COUNTIF(Z48:Z63,"&gt;×"))</f>
        <v>7</v>
      </c>
      <c r="AA64" s="22">
        <f>SUM(COUNTIF(AA48:AA63,"&gt;×"))</f>
        <v>0</v>
      </c>
      <c r="AB64" s="22">
        <f>SUM(COUNTIF(AB55:AB63,"&gt;×"))</f>
        <v>0</v>
      </c>
      <c r="AC64" s="22">
        <f>SUM(COUNTIF(AC55:AC63,"&gt;×"))</f>
        <v>0</v>
      </c>
      <c r="AD64" s="22">
        <f t="shared" si="50"/>
        <v>0</v>
      </c>
      <c r="AE64" s="22">
        <f t="shared" si="50"/>
        <v>0</v>
      </c>
      <c r="AF64" s="22">
        <f t="shared" si="50"/>
        <v>0</v>
      </c>
      <c r="AG64" s="22">
        <f t="shared" si="50"/>
        <v>0</v>
      </c>
      <c r="AH64" s="22">
        <f>SUM(COUNTIF(AH48:AH63,"&gt;×"))</f>
        <v>0</v>
      </c>
      <c r="AI64" s="22">
        <f>SUM(COUNTIF(AI48:AI63,"&gt;×"))</f>
        <v>0</v>
      </c>
      <c r="AJ64" s="22">
        <f>SUM(COUNTIF(AJ48:AJ63,"&gt;×"))</f>
        <v>3</v>
      </c>
      <c r="AK64" s="22">
        <f t="shared" ref="AK64:AR64" si="51">SUM(COUNTIF(AK48:AK63,"&gt;×"))</f>
        <v>0</v>
      </c>
      <c r="AL64" s="22">
        <f t="shared" si="51"/>
        <v>1</v>
      </c>
      <c r="AM64" s="22">
        <f t="shared" si="51"/>
        <v>0</v>
      </c>
      <c r="AN64" s="22">
        <f t="shared" si="51"/>
        <v>5</v>
      </c>
      <c r="AO64" s="22">
        <f t="shared" si="51"/>
        <v>0</v>
      </c>
      <c r="AP64" s="22">
        <f t="shared" si="51"/>
        <v>0</v>
      </c>
      <c r="AQ64" s="22">
        <f t="shared" si="51"/>
        <v>5</v>
      </c>
      <c r="AR64" s="22">
        <f t="shared" si="51"/>
        <v>0</v>
      </c>
      <c r="AS64" s="22">
        <f t="shared" ref="AS64:BN64" si="52">SUM(COUNTIF(AS48:AS63,"&gt;×"))</f>
        <v>0</v>
      </c>
      <c r="AT64" s="22">
        <f t="shared" si="52"/>
        <v>0</v>
      </c>
      <c r="AU64" s="22">
        <f t="shared" si="52"/>
        <v>0</v>
      </c>
      <c r="AV64" s="22">
        <f t="shared" si="52"/>
        <v>0</v>
      </c>
      <c r="AW64" s="22">
        <f t="shared" si="52"/>
        <v>0</v>
      </c>
      <c r="AX64" s="22">
        <f t="shared" si="52"/>
        <v>0</v>
      </c>
      <c r="AY64" s="22">
        <f t="shared" si="52"/>
        <v>0</v>
      </c>
      <c r="AZ64" s="22">
        <f t="shared" si="52"/>
        <v>0</v>
      </c>
      <c r="BA64" s="22">
        <f t="shared" si="52"/>
        <v>0</v>
      </c>
      <c r="BB64" s="22">
        <f t="shared" si="52"/>
        <v>4</v>
      </c>
      <c r="BC64" s="22">
        <f t="shared" si="52"/>
        <v>2</v>
      </c>
      <c r="BD64" s="22">
        <f t="shared" si="52"/>
        <v>0</v>
      </c>
      <c r="BE64" s="22">
        <f t="shared" si="52"/>
        <v>5</v>
      </c>
      <c r="BF64" s="22">
        <f t="shared" si="52"/>
        <v>0</v>
      </c>
      <c r="BG64" s="22">
        <f t="shared" si="52"/>
        <v>7</v>
      </c>
      <c r="BH64" s="22">
        <f t="shared" si="52"/>
        <v>3</v>
      </c>
      <c r="BI64" s="22">
        <f t="shared" si="52"/>
        <v>0</v>
      </c>
      <c r="BJ64" s="22">
        <f t="shared" si="52"/>
        <v>5</v>
      </c>
      <c r="BK64" s="22">
        <f t="shared" si="52"/>
        <v>2</v>
      </c>
      <c r="BL64" s="22">
        <f t="shared" si="52"/>
        <v>0</v>
      </c>
      <c r="BM64" s="22">
        <f t="shared" si="52"/>
        <v>2</v>
      </c>
      <c r="BN64" s="22">
        <f t="shared" si="52"/>
        <v>0</v>
      </c>
      <c r="BO64" s="82">
        <f>SUM(COUNTIF(BO48:BO63,"&gt;×"))</f>
        <v>0</v>
      </c>
    </row>
    <row r="65" spans="1:67" ht="13.5" thickBot="1" x14ac:dyDescent="0.25">
      <c r="B65" s="25"/>
      <c r="C65" s="25"/>
      <c r="D65" s="25"/>
      <c r="E65" s="25"/>
      <c r="F65" s="41"/>
      <c r="G65" s="26"/>
      <c r="H65" s="212" t="s">
        <v>64</v>
      </c>
      <c r="I65" s="213"/>
      <c r="J65" s="42">
        <f t="shared" ref="J65:R65" si="53">SUM(J64+J37)</f>
        <v>25</v>
      </c>
      <c r="K65" s="42">
        <f t="shared" si="53"/>
        <v>23</v>
      </c>
      <c r="L65" s="42">
        <f t="shared" si="53"/>
        <v>4</v>
      </c>
      <c r="M65" s="42">
        <f t="shared" si="53"/>
        <v>14</v>
      </c>
      <c r="N65" s="42">
        <f t="shared" si="53"/>
        <v>2</v>
      </c>
      <c r="O65" s="42">
        <f t="shared" si="53"/>
        <v>0</v>
      </c>
      <c r="P65" s="42">
        <f t="shared" si="53"/>
        <v>0</v>
      </c>
      <c r="Q65" s="42">
        <f t="shared" si="53"/>
        <v>0</v>
      </c>
      <c r="R65" s="42">
        <f t="shared" si="53"/>
        <v>0</v>
      </c>
      <c r="S65" s="42">
        <f t="shared" ref="S65:AG65" si="54">SUM(S64+S37)</f>
        <v>0</v>
      </c>
      <c r="T65" s="42">
        <f t="shared" si="54"/>
        <v>0</v>
      </c>
      <c r="U65" s="42">
        <f>SUM(U64+U37)</f>
        <v>0</v>
      </c>
      <c r="V65" s="42">
        <f>SUM(V64+V37)</f>
        <v>2</v>
      </c>
      <c r="W65" s="42">
        <f>SUM(W64+W37)</f>
        <v>0</v>
      </c>
      <c r="X65" s="42">
        <f>SUM(X64+X37)</f>
        <v>0</v>
      </c>
      <c r="Y65" s="42">
        <f t="shared" si="54"/>
        <v>0</v>
      </c>
      <c r="Z65" s="42">
        <f>SUM(Z64+Z37)</f>
        <v>14</v>
      </c>
      <c r="AA65" s="42">
        <f>SUM(AA64+AA37)</f>
        <v>0</v>
      </c>
      <c r="AB65" s="42">
        <f>SUM(AB64+AB44)</f>
        <v>0</v>
      </c>
      <c r="AC65" s="42">
        <f>SUM(AC64+AC44)</f>
        <v>0</v>
      </c>
      <c r="AD65" s="42">
        <f t="shared" si="54"/>
        <v>0</v>
      </c>
      <c r="AE65" s="42">
        <f t="shared" si="54"/>
        <v>0</v>
      </c>
      <c r="AF65" s="42">
        <f t="shared" si="54"/>
        <v>0</v>
      </c>
      <c r="AG65" s="42">
        <f t="shared" si="54"/>
        <v>0</v>
      </c>
      <c r="AH65" s="42">
        <f>SUM(AH64+AH37)</f>
        <v>0</v>
      </c>
      <c r="AI65" s="42">
        <f>SUM(AI64+AI37)</f>
        <v>0</v>
      </c>
      <c r="AJ65" s="42">
        <f>SUM(AJ64+AJ37)</f>
        <v>9</v>
      </c>
      <c r="AK65" s="42">
        <f t="shared" ref="AK65:AR65" si="55">SUM(AK64+AK37)</f>
        <v>0</v>
      </c>
      <c r="AL65" s="42">
        <f t="shared" si="55"/>
        <v>2</v>
      </c>
      <c r="AM65" s="42">
        <f t="shared" si="55"/>
        <v>1</v>
      </c>
      <c r="AN65" s="42">
        <f t="shared" si="55"/>
        <v>5</v>
      </c>
      <c r="AO65" s="42">
        <f t="shared" si="55"/>
        <v>0</v>
      </c>
      <c r="AP65" s="42">
        <f t="shared" si="55"/>
        <v>0</v>
      </c>
      <c r="AQ65" s="42">
        <f t="shared" si="55"/>
        <v>20</v>
      </c>
      <c r="AR65" s="42">
        <f t="shared" si="55"/>
        <v>0</v>
      </c>
      <c r="AS65" s="42">
        <f t="shared" ref="AS65:BN65" si="56">SUM(AS64+AS37)</f>
        <v>0</v>
      </c>
      <c r="AT65" s="42">
        <f t="shared" si="56"/>
        <v>0</v>
      </c>
      <c r="AU65" s="42">
        <f t="shared" si="56"/>
        <v>0</v>
      </c>
      <c r="AV65" s="42">
        <f t="shared" si="56"/>
        <v>0</v>
      </c>
      <c r="AW65" s="42">
        <f t="shared" si="56"/>
        <v>0</v>
      </c>
      <c r="AX65" s="42">
        <f t="shared" si="56"/>
        <v>0</v>
      </c>
      <c r="AY65" s="42">
        <f t="shared" si="56"/>
        <v>0</v>
      </c>
      <c r="AZ65" s="42">
        <f t="shared" si="56"/>
        <v>0</v>
      </c>
      <c r="BA65" s="42">
        <f t="shared" si="56"/>
        <v>0</v>
      </c>
      <c r="BB65" s="42">
        <f t="shared" si="56"/>
        <v>13</v>
      </c>
      <c r="BC65" s="42">
        <f t="shared" si="56"/>
        <v>10</v>
      </c>
      <c r="BD65" s="42">
        <f t="shared" si="56"/>
        <v>0</v>
      </c>
      <c r="BE65" s="42">
        <f t="shared" si="56"/>
        <v>18</v>
      </c>
      <c r="BF65" s="42">
        <f t="shared" si="56"/>
        <v>14</v>
      </c>
      <c r="BG65" s="42">
        <f t="shared" si="56"/>
        <v>12</v>
      </c>
      <c r="BH65" s="42">
        <f t="shared" si="56"/>
        <v>12</v>
      </c>
      <c r="BI65" s="42">
        <f t="shared" si="56"/>
        <v>8</v>
      </c>
      <c r="BJ65" s="42">
        <f t="shared" si="56"/>
        <v>7</v>
      </c>
      <c r="BK65" s="42">
        <f t="shared" si="56"/>
        <v>3</v>
      </c>
      <c r="BL65" s="42">
        <f t="shared" si="56"/>
        <v>0</v>
      </c>
      <c r="BM65" s="42">
        <f t="shared" si="56"/>
        <v>2</v>
      </c>
      <c r="BN65" s="42">
        <f t="shared" si="56"/>
        <v>2</v>
      </c>
      <c r="BO65" s="88">
        <f>SUM(BO64+BO37)</f>
        <v>0</v>
      </c>
    </row>
    <row r="66" spans="1:67" x14ac:dyDescent="0.2">
      <c r="A66" s="25"/>
      <c r="B66" s="25"/>
      <c r="F66" s="41"/>
      <c r="G66" s="26"/>
      <c r="H66" s="210" t="s">
        <v>112</v>
      </c>
      <c r="I66" s="211"/>
      <c r="J66" s="43">
        <f t="shared" ref="J66:R66" si="57">SUM(COUNTIF(J48:J63,"&gt;=幹事"))</f>
        <v>2</v>
      </c>
      <c r="K66" s="43">
        <f t="shared" si="57"/>
        <v>1</v>
      </c>
      <c r="L66" s="43">
        <f t="shared" si="57"/>
        <v>1</v>
      </c>
      <c r="M66" s="43">
        <f t="shared" si="57"/>
        <v>1</v>
      </c>
      <c r="N66" s="43">
        <f t="shared" si="57"/>
        <v>0</v>
      </c>
      <c r="O66" s="43">
        <f t="shared" si="57"/>
        <v>0</v>
      </c>
      <c r="P66" s="43">
        <f t="shared" si="57"/>
        <v>0</v>
      </c>
      <c r="Q66" s="43">
        <f t="shared" si="57"/>
        <v>0</v>
      </c>
      <c r="R66" s="43">
        <f t="shared" si="57"/>
        <v>0</v>
      </c>
      <c r="S66" s="43">
        <f t="shared" ref="S66:AG66" si="58">SUM(COUNTIF(S48:S63,"&gt;=幹事"))</f>
        <v>0</v>
      </c>
      <c r="T66" s="43">
        <f t="shared" si="58"/>
        <v>0</v>
      </c>
      <c r="U66" s="43">
        <f>SUM(COUNTIF(U48:U63,"&gt;=幹事"))</f>
        <v>0</v>
      </c>
      <c r="V66" s="43">
        <f>SUM(COUNTIF(V48:V63,"&gt;=幹事"))</f>
        <v>0</v>
      </c>
      <c r="W66" s="43">
        <f>SUM(COUNTIF(W48:W63,"&gt;=幹事"))</f>
        <v>0</v>
      </c>
      <c r="X66" s="43">
        <f>SUM(COUNTIF(X48:X63,"&gt;=幹事"))</f>
        <v>0</v>
      </c>
      <c r="Y66" s="43">
        <f t="shared" si="58"/>
        <v>0</v>
      </c>
      <c r="Z66" s="43">
        <f>SUM(COUNTIF(Z48:Z63,"&gt;=幹事"))</f>
        <v>1</v>
      </c>
      <c r="AA66" s="43">
        <f>SUM(COUNTIF(AA48:AA63,"&gt;=幹事"))</f>
        <v>0</v>
      </c>
      <c r="AB66" s="43">
        <f>SUM(COUNTIF(AB55:AB63,"&gt;=幹事"))</f>
        <v>0</v>
      </c>
      <c r="AC66" s="43">
        <f>SUM(COUNTIF(AC55:AC63,"&gt;=幹事"))</f>
        <v>0</v>
      </c>
      <c r="AD66" s="43">
        <f t="shared" si="58"/>
        <v>0</v>
      </c>
      <c r="AE66" s="43">
        <f t="shared" si="58"/>
        <v>0</v>
      </c>
      <c r="AF66" s="43">
        <f t="shared" si="58"/>
        <v>0</v>
      </c>
      <c r="AG66" s="43">
        <f t="shared" si="58"/>
        <v>0</v>
      </c>
      <c r="AH66" s="43">
        <f>SUM(COUNTIF(AH48:AH63,"&gt;=幹事"))</f>
        <v>0</v>
      </c>
      <c r="AI66" s="43">
        <f>SUM(COUNTIF(AI48:AI63,"&gt;=幹事"))</f>
        <v>0</v>
      </c>
      <c r="AJ66" s="43">
        <f>SUM(COUNTIF(AJ48:AJ63,"&gt;=幹事"))</f>
        <v>0</v>
      </c>
      <c r="AK66" s="43">
        <f t="shared" ref="AK66:AR66" si="59">SUM(COUNTIF(AK48:AK63,"&gt;=幹事"))</f>
        <v>0</v>
      </c>
      <c r="AL66" s="43">
        <f t="shared" si="59"/>
        <v>0</v>
      </c>
      <c r="AM66" s="43">
        <f t="shared" si="59"/>
        <v>0</v>
      </c>
      <c r="AN66" s="43">
        <f t="shared" si="59"/>
        <v>1</v>
      </c>
      <c r="AO66" s="43">
        <f t="shared" si="59"/>
        <v>0</v>
      </c>
      <c r="AP66" s="43">
        <f t="shared" si="59"/>
        <v>0</v>
      </c>
      <c r="AQ66" s="43">
        <f t="shared" si="59"/>
        <v>1</v>
      </c>
      <c r="AR66" s="43">
        <f t="shared" si="59"/>
        <v>0</v>
      </c>
      <c r="AS66" s="43">
        <f t="shared" ref="AS66:BN66" si="60">SUM(COUNTIF(AS48:AS63,"&gt;=幹事"))</f>
        <v>0</v>
      </c>
      <c r="AT66" s="43">
        <f t="shared" si="60"/>
        <v>0</v>
      </c>
      <c r="AU66" s="43">
        <f t="shared" si="60"/>
        <v>0</v>
      </c>
      <c r="AV66" s="43">
        <f t="shared" si="60"/>
        <v>0</v>
      </c>
      <c r="AW66" s="43">
        <f t="shared" si="60"/>
        <v>0</v>
      </c>
      <c r="AX66" s="43">
        <f t="shared" si="60"/>
        <v>0</v>
      </c>
      <c r="AY66" s="43">
        <f t="shared" si="60"/>
        <v>0</v>
      </c>
      <c r="AZ66" s="43">
        <f t="shared" si="60"/>
        <v>0</v>
      </c>
      <c r="BA66" s="43">
        <f t="shared" si="60"/>
        <v>0</v>
      </c>
      <c r="BB66" s="43">
        <f t="shared" si="60"/>
        <v>1</v>
      </c>
      <c r="BC66" s="43">
        <f t="shared" si="60"/>
        <v>0</v>
      </c>
      <c r="BD66" s="43">
        <f t="shared" si="60"/>
        <v>0</v>
      </c>
      <c r="BE66" s="43">
        <f t="shared" si="60"/>
        <v>0</v>
      </c>
      <c r="BF66" s="43">
        <f t="shared" si="60"/>
        <v>0</v>
      </c>
      <c r="BG66" s="43">
        <f t="shared" si="60"/>
        <v>1</v>
      </c>
      <c r="BH66" s="43">
        <f t="shared" si="60"/>
        <v>0</v>
      </c>
      <c r="BI66" s="43">
        <f t="shared" si="60"/>
        <v>0</v>
      </c>
      <c r="BJ66" s="43">
        <f t="shared" si="60"/>
        <v>1</v>
      </c>
      <c r="BK66" s="43">
        <f t="shared" si="60"/>
        <v>0</v>
      </c>
      <c r="BL66" s="43">
        <f t="shared" si="60"/>
        <v>0</v>
      </c>
      <c r="BM66" s="43">
        <f t="shared" si="60"/>
        <v>0</v>
      </c>
      <c r="BN66" s="43">
        <f t="shared" si="60"/>
        <v>0</v>
      </c>
      <c r="BO66" s="86">
        <f>SUM(COUNTIF(BO48:BO63,"&gt;=幹事"))</f>
        <v>0</v>
      </c>
    </row>
    <row r="67" spans="1:67" ht="13.5" thickBot="1" x14ac:dyDescent="0.25">
      <c r="A67" s="25"/>
      <c r="B67" s="25"/>
      <c r="F67" s="41"/>
      <c r="G67" s="26"/>
      <c r="H67" s="212" t="s">
        <v>66</v>
      </c>
      <c r="I67" s="213"/>
      <c r="J67" s="69">
        <f t="shared" ref="J67:R67" si="61">SUM(J66+J39)</f>
        <v>3</v>
      </c>
      <c r="K67" s="69">
        <f t="shared" si="61"/>
        <v>2</v>
      </c>
      <c r="L67" s="69">
        <f t="shared" si="61"/>
        <v>1</v>
      </c>
      <c r="M67" s="69">
        <f t="shared" si="61"/>
        <v>3</v>
      </c>
      <c r="N67" s="69">
        <f t="shared" si="61"/>
        <v>1</v>
      </c>
      <c r="O67" s="69">
        <f t="shared" si="61"/>
        <v>0</v>
      </c>
      <c r="P67" s="69">
        <f t="shared" si="61"/>
        <v>0</v>
      </c>
      <c r="Q67" s="69">
        <f t="shared" si="61"/>
        <v>0</v>
      </c>
      <c r="R67" s="69">
        <f t="shared" si="61"/>
        <v>0</v>
      </c>
      <c r="S67" s="69">
        <f t="shared" ref="S67:AG67" si="62">SUM(S66+S39)</f>
        <v>0</v>
      </c>
      <c r="T67" s="69">
        <f t="shared" si="62"/>
        <v>0</v>
      </c>
      <c r="U67" s="69">
        <f>SUM(U66+U39)</f>
        <v>0</v>
      </c>
      <c r="V67" s="69">
        <f>SUM(V66+V39)</f>
        <v>0</v>
      </c>
      <c r="W67" s="69">
        <f>SUM(W66+W39)</f>
        <v>0</v>
      </c>
      <c r="X67" s="69">
        <f>SUM(X66+X39)</f>
        <v>0</v>
      </c>
      <c r="Y67" s="69">
        <f t="shared" si="62"/>
        <v>0</v>
      </c>
      <c r="Z67" s="69">
        <f>SUM(Z66+Z39)</f>
        <v>2</v>
      </c>
      <c r="AA67" s="69">
        <f>SUM(AA66+AA39)</f>
        <v>0</v>
      </c>
      <c r="AB67" s="69">
        <f>SUM(AB66+AB46)</f>
        <v>0</v>
      </c>
      <c r="AC67" s="69">
        <f>SUM(AC66+AC46)</f>
        <v>0</v>
      </c>
      <c r="AD67" s="69">
        <f t="shared" si="62"/>
        <v>0</v>
      </c>
      <c r="AE67" s="69">
        <f t="shared" si="62"/>
        <v>0</v>
      </c>
      <c r="AF67" s="69">
        <f t="shared" si="62"/>
        <v>0</v>
      </c>
      <c r="AG67" s="69">
        <f t="shared" si="62"/>
        <v>0</v>
      </c>
      <c r="AH67" s="69">
        <f>SUM(AH66+AH39)</f>
        <v>0</v>
      </c>
      <c r="AI67" s="69">
        <f>SUM(AI66+AI39)</f>
        <v>0</v>
      </c>
      <c r="AJ67" s="69">
        <f>SUM(AJ66+AJ39)</f>
        <v>1</v>
      </c>
      <c r="AK67" s="69">
        <f t="shared" ref="AK67:AR67" si="63">SUM(AK66+AK39)</f>
        <v>0</v>
      </c>
      <c r="AL67" s="69">
        <f t="shared" si="63"/>
        <v>0</v>
      </c>
      <c r="AM67" s="69">
        <f t="shared" si="63"/>
        <v>0</v>
      </c>
      <c r="AN67" s="69">
        <f t="shared" si="63"/>
        <v>1</v>
      </c>
      <c r="AO67" s="69">
        <f t="shared" si="63"/>
        <v>0</v>
      </c>
      <c r="AP67" s="69">
        <f t="shared" si="63"/>
        <v>0</v>
      </c>
      <c r="AQ67" s="69">
        <f t="shared" si="63"/>
        <v>3</v>
      </c>
      <c r="AR67" s="69">
        <f t="shared" si="63"/>
        <v>0</v>
      </c>
      <c r="AS67" s="69">
        <f t="shared" ref="AS67:BN67" si="64">SUM(AS66+AS39)</f>
        <v>0</v>
      </c>
      <c r="AT67" s="69">
        <f t="shared" si="64"/>
        <v>0</v>
      </c>
      <c r="AU67" s="69">
        <f t="shared" si="64"/>
        <v>0</v>
      </c>
      <c r="AV67" s="69">
        <f t="shared" si="64"/>
        <v>0</v>
      </c>
      <c r="AW67" s="69">
        <f t="shared" si="64"/>
        <v>0</v>
      </c>
      <c r="AX67" s="69">
        <f t="shared" si="64"/>
        <v>0</v>
      </c>
      <c r="AY67" s="69">
        <f t="shared" si="64"/>
        <v>0</v>
      </c>
      <c r="AZ67" s="69">
        <f t="shared" si="64"/>
        <v>0</v>
      </c>
      <c r="BA67" s="69">
        <f t="shared" si="64"/>
        <v>0</v>
      </c>
      <c r="BB67" s="69">
        <f t="shared" si="64"/>
        <v>2</v>
      </c>
      <c r="BC67" s="69">
        <f t="shared" si="64"/>
        <v>1</v>
      </c>
      <c r="BD67" s="69">
        <f t="shared" si="64"/>
        <v>0</v>
      </c>
      <c r="BE67" s="69">
        <f t="shared" si="64"/>
        <v>1</v>
      </c>
      <c r="BF67" s="69">
        <f t="shared" si="64"/>
        <v>2</v>
      </c>
      <c r="BG67" s="69">
        <f t="shared" si="64"/>
        <v>2</v>
      </c>
      <c r="BH67" s="69">
        <f t="shared" si="64"/>
        <v>1</v>
      </c>
      <c r="BI67" s="69">
        <f t="shared" si="64"/>
        <v>0</v>
      </c>
      <c r="BJ67" s="69">
        <f t="shared" si="64"/>
        <v>1</v>
      </c>
      <c r="BK67" s="69">
        <f t="shared" si="64"/>
        <v>0</v>
      </c>
      <c r="BL67" s="69">
        <f t="shared" si="64"/>
        <v>0</v>
      </c>
      <c r="BM67" s="69">
        <f t="shared" si="64"/>
        <v>0</v>
      </c>
      <c r="BN67" s="69">
        <f t="shared" si="64"/>
        <v>0</v>
      </c>
      <c r="BO67" s="89">
        <f>SUM(BO66+BO39)</f>
        <v>0</v>
      </c>
    </row>
    <row r="68" spans="1:67" ht="17" thickBot="1" x14ac:dyDescent="0.3">
      <c r="D68" s="4"/>
      <c r="E68" s="4"/>
    </row>
    <row r="69" spans="1:67" x14ac:dyDescent="0.2">
      <c r="I69" t="s">
        <v>649</v>
      </c>
      <c r="J69" s="44" t="s">
        <v>52</v>
      </c>
      <c r="K69" s="7" t="s">
        <v>52</v>
      </c>
      <c r="L69" s="7"/>
      <c r="M69" s="7"/>
      <c r="N69" s="7"/>
      <c r="O69" s="7"/>
      <c r="P69" s="45" t="s">
        <v>49</v>
      </c>
      <c r="Q69" s="7" t="s">
        <v>71</v>
      </c>
      <c r="R69" s="7"/>
      <c r="S69" s="46"/>
      <c r="T69" s="77"/>
      <c r="U69" s="7" t="s">
        <v>168</v>
      </c>
      <c r="V69" s="7"/>
      <c r="W69" s="7"/>
      <c r="X69" s="7"/>
      <c r="Y69" s="7"/>
      <c r="Z69" s="46"/>
      <c r="AA69"/>
      <c r="AB69"/>
      <c r="AC69"/>
      <c r="AD69"/>
      <c r="AF69"/>
      <c r="AG69"/>
      <c r="AI69"/>
      <c r="AJ69"/>
      <c r="AK69"/>
      <c r="AM69"/>
      <c r="AN69"/>
      <c r="AO69"/>
      <c r="AQ69"/>
      <c r="AR69"/>
      <c r="AS69"/>
      <c r="AT69"/>
      <c r="AU69"/>
      <c r="AW69"/>
      <c r="AX69"/>
      <c r="AY69"/>
      <c r="BA69"/>
      <c r="BB69"/>
      <c r="BC69"/>
      <c r="BD69"/>
      <c r="BE69"/>
      <c r="BF69"/>
      <c r="BG69"/>
      <c r="BH69"/>
      <c r="BI69"/>
      <c r="BK69"/>
      <c r="BL69"/>
      <c r="BM69"/>
      <c r="BN69"/>
      <c r="BO69"/>
    </row>
    <row r="70" spans="1:67" x14ac:dyDescent="0.2">
      <c r="J70" s="47" t="s">
        <v>69</v>
      </c>
      <c r="K70" s="48" t="s">
        <v>70</v>
      </c>
      <c r="L70" s="48"/>
      <c r="M70" s="48"/>
      <c r="N70" s="48"/>
      <c r="O70" s="48"/>
      <c r="P70" s="75" t="s">
        <v>67</v>
      </c>
      <c r="Q70" s="49" t="s">
        <v>68</v>
      </c>
      <c r="R70" s="50"/>
      <c r="S70" s="51"/>
      <c r="T70" s="76"/>
      <c r="U70" s="49"/>
      <c r="V70" s="50"/>
      <c r="W70" s="50"/>
      <c r="X70" s="50"/>
      <c r="Y70" s="50"/>
      <c r="Z70" s="51"/>
      <c r="AA70"/>
      <c r="AB70"/>
      <c r="AC70"/>
      <c r="AD70"/>
      <c r="AF70"/>
      <c r="AG70"/>
      <c r="AI70"/>
      <c r="AJ70"/>
      <c r="AK70"/>
      <c r="AM70"/>
      <c r="AN70"/>
      <c r="AO70"/>
      <c r="AQ70"/>
      <c r="AR70"/>
      <c r="AS70"/>
      <c r="AT70"/>
      <c r="AU70"/>
      <c r="AW70"/>
      <c r="AX70"/>
      <c r="AY70"/>
      <c r="BA70"/>
      <c r="BB70"/>
      <c r="BC70"/>
      <c r="BD70"/>
      <c r="BE70"/>
      <c r="BF70"/>
      <c r="BG70"/>
      <c r="BH70"/>
      <c r="BI70"/>
      <c r="BK70"/>
      <c r="BL70"/>
      <c r="BM70"/>
      <c r="BN70"/>
      <c r="BO70"/>
    </row>
    <row r="71" spans="1:67" ht="13.5" thickBot="1" x14ac:dyDescent="0.25">
      <c r="J71" s="78" t="s">
        <v>167</v>
      </c>
      <c r="K71" s="52" t="s">
        <v>1002</v>
      </c>
      <c r="L71" s="53"/>
      <c r="M71" s="54"/>
      <c r="N71" s="54"/>
      <c r="O71" s="54"/>
      <c r="P71" s="55" t="s">
        <v>72</v>
      </c>
      <c r="Q71" s="52" t="s">
        <v>73</v>
      </c>
      <c r="R71" s="53"/>
      <c r="S71" s="56"/>
      <c r="T71" s="55"/>
      <c r="U71" s="52"/>
      <c r="V71" s="53"/>
      <c r="W71" s="53"/>
      <c r="X71" s="53"/>
      <c r="Y71" s="53"/>
      <c r="Z71" s="56"/>
      <c r="AA71"/>
      <c r="AB71"/>
      <c r="AC71"/>
      <c r="AD71"/>
      <c r="AF71"/>
      <c r="AG71"/>
      <c r="AI71"/>
      <c r="AJ71"/>
      <c r="AK71"/>
      <c r="AM71"/>
      <c r="AN71"/>
      <c r="AO71"/>
      <c r="AQ71"/>
      <c r="AR71"/>
      <c r="AS71"/>
      <c r="AT71"/>
      <c r="AU71"/>
      <c r="AW71"/>
      <c r="AX71"/>
      <c r="AY71"/>
      <c r="BA71"/>
      <c r="BB71"/>
      <c r="BC71"/>
      <c r="BD71"/>
      <c r="BE71"/>
      <c r="BF71"/>
      <c r="BG71"/>
      <c r="BH71"/>
      <c r="BI71"/>
      <c r="BK71"/>
      <c r="BL71"/>
      <c r="BM71"/>
      <c r="BN71"/>
      <c r="BO71"/>
    </row>
    <row r="72" spans="1:67" ht="13.5" thickBot="1" x14ac:dyDescent="0.25"/>
    <row r="73" spans="1:67" x14ac:dyDescent="0.2">
      <c r="A73" s="285" t="s">
        <v>1</v>
      </c>
      <c r="B73" s="285" t="s">
        <v>3</v>
      </c>
      <c r="C73" s="285" t="s">
        <v>5</v>
      </c>
      <c r="D73" s="285" t="str">
        <f>D5</f>
        <v>住所／情報(2023/1/1全確認)</v>
      </c>
      <c r="E73" s="287" t="str">
        <f>E5</f>
        <v>URL(公式HPのみ)
(2024/1/1全確認)</v>
      </c>
      <c r="F73" s="289" t="s">
        <v>7</v>
      </c>
      <c r="G73" s="285" t="s">
        <v>9</v>
      </c>
      <c r="H73" s="291" t="s">
        <v>11</v>
      </c>
      <c r="I73" s="220" t="s">
        <v>13</v>
      </c>
      <c r="J73" s="7" t="s">
        <v>14</v>
      </c>
      <c r="K73" s="7"/>
      <c r="L73" s="8"/>
      <c r="M73" s="8"/>
      <c r="N73" s="8"/>
      <c r="O73" s="8"/>
      <c r="P73" s="7"/>
      <c r="Q73" s="7"/>
      <c r="R73" s="8"/>
      <c r="S73" s="8"/>
      <c r="T73" s="8"/>
      <c r="U73" s="8"/>
      <c r="V73" s="8"/>
      <c r="W73" s="8"/>
      <c r="X73" s="8"/>
      <c r="Y73" s="8"/>
      <c r="Z73" s="8"/>
      <c r="AA73" s="8"/>
      <c r="AB73" s="8"/>
      <c r="AC73" s="8"/>
      <c r="AD73" s="8"/>
      <c r="AE73" s="8"/>
      <c r="AF73" s="8"/>
      <c r="AG73" s="8"/>
      <c r="AH73" s="8"/>
      <c r="AI73" s="8"/>
      <c r="AJ73" s="8"/>
      <c r="AK73" s="8"/>
      <c r="AL73" s="8"/>
      <c r="AM73" s="8"/>
      <c r="AN73" s="8"/>
      <c r="AO73" s="8"/>
      <c r="AP73" s="8"/>
      <c r="AQ73" s="7"/>
      <c r="AR73" s="8"/>
      <c r="AS73" s="8"/>
      <c r="AT73" s="8"/>
      <c r="AU73" s="8"/>
      <c r="AV73" s="8"/>
      <c r="AW73" s="8"/>
      <c r="AX73" s="8"/>
      <c r="AY73" s="8"/>
      <c r="AZ73" s="8"/>
      <c r="BA73" s="8"/>
      <c r="BB73" s="7"/>
      <c r="BC73" s="8"/>
      <c r="BD73" s="8"/>
      <c r="BE73" s="8"/>
      <c r="BF73" s="8"/>
      <c r="BG73" s="8"/>
      <c r="BH73" s="8"/>
      <c r="BI73" s="8"/>
      <c r="BJ73" s="8"/>
      <c r="BK73" s="8"/>
      <c r="BL73" s="8"/>
      <c r="BM73" s="8"/>
      <c r="BN73" s="8"/>
      <c r="BO73" s="9"/>
    </row>
    <row r="74" spans="1:67" s="2" customFormat="1" ht="26.5" thickBot="1" x14ac:dyDescent="0.25">
      <c r="A74" s="286"/>
      <c r="B74" s="286"/>
      <c r="C74" s="286"/>
      <c r="D74" s="286"/>
      <c r="E74" s="288"/>
      <c r="F74" s="290"/>
      <c r="G74" s="286"/>
      <c r="H74" s="292"/>
      <c r="I74" s="221"/>
      <c r="J74" s="10" t="str">
        <f t="shared" ref="J74:R74" si="65">J6</f>
        <v>Tosh</v>
      </c>
      <c r="K74" s="11" t="str">
        <f t="shared" si="65"/>
        <v>岸野姉</v>
      </c>
      <c r="L74" s="11" t="str">
        <f t="shared" si="65"/>
        <v>善恵姉</v>
      </c>
      <c r="M74" s="11" t="str">
        <f t="shared" si="65"/>
        <v>上野兄</v>
      </c>
      <c r="N74" s="11" t="str">
        <f t="shared" si="65"/>
        <v>Amita
姉</v>
      </c>
      <c r="O74" s="11" t="str">
        <f t="shared" si="65"/>
        <v>長島兄</v>
      </c>
      <c r="P74" s="11" t="str">
        <f t="shared" si="65"/>
        <v>悠姉</v>
      </c>
      <c r="Q74" s="11" t="str">
        <f t="shared" si="65"/>
        <v>Tanmay兄</v>
      </c>
      <c r="R74" s="11" t="str">
        <f t="shared" si="65"/>
        <v>前川
浩)兄</v>
      </c>
      <c r="S74" s="11" t="str">
        <f t="shared" ref="S74:AG74" si="66">S6</f>
        <v>前川
紀)姉</v>
      </c>
      <c r="T74" s="11" t="str">
        <f t="shared" si="66"/>
        <v>前川
あ))姉</v>
      </c>
      <c r="U74" s="11" t="str">
        <f>U6</f>
        <v>千恵美姉</v>
      </c>
      <c r="V74" s="11" t="str">
        <f>V6</f>
        <v>柴田兄</v>
      </c>
      <c r="W74" s="11" t="str">
        <f>W6</f>
        <v>須坂姉</v>
      </c>
      <c r="X74" s="11" t="str">
        <f>X6</f>
        <v>勇輝兄</v>
      </c>
      <c r="Y74" s="11" t="str">
        <f t="shared" si="66"/>
        <v>Nimish兄</v>
      </c>
      <c r="Z74" s="71" t="str">
        <f>Z6</f>
        <v>亜紀子姉</v>
      </c>
      <c r="AA74" s="71" t="str">
        <f>AA6</f>
        <v>山田兄</v>
      </c>
      <c r="AB74" s="71"/>
      <c r="AC74" s="71"/>
      <c r="AD74" s="71" t="str">
        <f t="shared" si="66"/>
        <v>原園姉</v>
      </c>
      <c r="AE74" s="71" t="str">
        <f t="shared" si="66"/>
        <v>渡部姉</v>
      </c>
      <c r="AF74" s="71" t="str">
        <f t="shared" si="66"/>
        <v>香織姉</v>
      </c>
      <c r="AG74" s="71" t="str">
        <f t="shared" si="66"/>
        <v>田嶋姉</v>
      </c>
      <c r="AH74" s="71" t="str">
        <f>AH6</f>
        <v>藤田兄</v>
      </c>
      <c r="AI74" s="71" t="str">
        <f>AI6</f>
        <v>藤田姉</v>
      </c>
      <c r="AJ74" s="71" t="str">
        <f>AJ6</f>
        <v>佐藤兄</v>
      </c>
      <c r="AK74" s="71" t="str">
        <f t="shared" ref="AK74:AR74" si="67">AK6</f>
        <v>島尾姉</v>
      </c>
      <c r="AL74" s="71" t="str">
        <f t="shared" si="67"/>
        <v>風間兄</v>
      </c>
      <c r="AM74" s="71" t="str">
        <f t="shared" si="67"/>
        <v>風間姉</v>
      </c>
      <c r="AN74" s="71" t="str">
        <f t="shared" si="67"/>
        <v>福田姉</v>
      </c>
      <c r="AO74" s="71" t="str">
        <f t="shared" si="67"/>
        <v>中村兄</v>
      </c>
      <c r="AP74" s="71" t="str">
        <f t="shared" si="67"/>
        <v>名久井兄</v>
      </c>
      <c r="AQ74" s="71" t="str">
        <f t="shared" si="67"/>
        <v>山中兄</v>
      </c>
      <c r="AR74" s="71" t="str">
        <f t="shared" si="67"/>
        <v>山中姉</v>
      </c>
      <c r="AS74" s="71" t="str">
        <f t="shared" ref="AS74:BD74" si="68">AS6</f>
        <v>西宇兄</v>
      </c>
      <c r="AT74" s="71" t="str">
        <f>AT6</f>
        <v>岡本姉</v>
      </c>
      <c r="AU74" s="71" t="str">
        <f>AU6</f>
        <v>早川姉</v>
      </c>
      <c r="AV74" s="71" t="str">
        <f>AV6</f>
        <v>佐奈子姉</v>
      </c>
      <c r="AW74" s="71" t="str">
        <f>AW6</f>
        <v>秋山姉</v>
      </c>
      <c r="AX74" s="71" t="str">
        <f>AX6</f>
        <v>田中兄</v>
      </c>
      <c r="AY74" s="71" t="str">
        <f t="shared" si="68"/>
        <v>星島姉</v>
      </c>
      <c r="AZ74" s="71" t="str">
        <f t="shared" si="68"/>
        <v>安谷屋兄</v>
      </c>
      <c r="BA74" s="71" t="str">
        <f t="shared" si="68"/>
        <v>菅谷兄</v>
      </c>
      <c r="BB74" s="71" t="str">
        <f t="shared" si="68"/>
        <v>中嶌姉</v>
      </c>
      <c r="BC74" s="71" t="str">
        <f t="shared" si="68"/>
        <v>井上
(美)姉</v>
      </c>
      <c r="BD74" s="71" t="str">
        <f t="shared" si="68"/>
        <v>徳永兄</v>
      </c>
      <c r="BE74" s="71" t="str">
        <f t="shared" ref="BE74:BK74" si="69">BE6</f>
        <v>崇之兄</v>
      </c>
      <c r="BF74" s="71" t="str">
        <f t="shared" si="69"/>
        <v>金子兄</v>
      </c>
      <c r="BG74" s="71" t="str">
        <f t="shared" si="69"/>
        <v>河野姉</v>
      </c>
      <c r="BH74" s="71" t="str">
        <f t="shared" si="69"/>
        <v>松下姉</v>
      </c>
      <c r="BI74" s="71" t="str">
        <f t="shared" si="69"/>
        <v>薮内姉</v>
      </c>
      <c r="BJ74" s="71" t="str">
        <f t="shared" si="69"/>
        <v>督兄</v>
      </c>
      <c r="BK74" s="71" t="str">
        <f t="shared" si="69"/>
        <v>内住姉</v>
      </c>
      <c r="BL74" s="71" t="str">
        <f>BL6</f>
        <v>戸谷姉</v>
      </c>
      <c r="BM74" s="71" t="str">
        <f>BM6</f>
        <v>野村姉</v>
      </c>
      <c r="BN74" s="71" t="str">
        <f>BN6</f>
        <v>吉川姉</v>
      </c>
      <c r="BO74" s="73" t="s">
        <v>40</v>
      </c>
    </row>
    <row r="75" spans="1:67" s="2" customFormat="1" ht="14" thickTop="1" thickBot="1" x14ac:dyDescent="0.25">
      <c r="A75" s="280" t="s">
        <v>113</v>
      </c>
      <c r="B75" s="281"/>
      <c r="C75" s="282" t="s">
        <v>114</v>
      </c>
      <c r="D75" s="283"/>
      <c r="E75" s="283"/>
      <c r="F75" s="283"/>
      <c r="G75" s="283"/>
      <c r="H75" s="284"/>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c r="BL75" s="12"/>
      <c r="BM75" s="12"/>
      <c r="BN75" s="12"/>
      <c r="BO75" s="12"/>
    </row>
    <row r="76" spans="1:67" ht="91.5" thickTop="1" x14ac:dyDescent="0.2">
      <c r="A76" s="125">
        <v>28</v>
      </c>
      <c r="B76" s="118" t="s">
        <v>115</v>
      </c>
      <c r="C76" s="126" t="s">
        <v>681</v>
      </c>
      <c r="D76" s="137" t="s">
        <v>346</v>
      </c>
      <c r="E76" s="31" t="s">
        <v>55</v>
      </c>
      <c r="F76" s="17">
        <v>7000</v>
      </c>
      <c r="G76" s="24">
        <v>38652</v>
      </c>
      <c r="H76" s="19" t="s">
        <v>847</v>
      </c>
      <c r="I76" s="20">
        <f t="shared" ref="I76:I82" si="70">COUNTIF(J76:BO76,"&gt;×")</f>
        <v>7</v>
      </c>
      <c r="J76" s="22" t="s">
        <v>51</v>
      </c>
      <c r="K76" s="22"/>
      <c r="L76" s="22"/>
      <c r="M76" s="22" t="s">
        <v>51</v>
      </c>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t="s">
        <v>51</v>
      </c>
      <c r="AM76" s="22"/>
      <c r="AN76" s="22"/>
      <c r="AO76" s="22"/>
      <c r="AP76" s="22"/>
      <c r="AQ76" s="22" t="s">
        <v>52</v>
      </c>
      <c r="AR76" s="22"/>
      <c r="AS76" s="22"/>
      <c r="AT76" s="22"/>
      <c r="AU76" s="22"/>
      <c r="AV76" s="22"/>
      <c r="AW76" s="22"/>
      <c r="AX76" s="22"/>
      <c r="AY76" s="22"/>
      <c r="AZ76" s="22"/>
      <c r="BA76" s="22"/>
      <c r="BB76" s="22" t="s">
        <v>51</v>
      </c>
      <c r="BC76" s="22" t="s">
        <v>51</v>
      </c>
      <c r="BD76" s="22"/>
      <c r="BE76" s="22"/>
      <c r="BF76" s="22"/>
      <c r="BG76" s="22"/>
      <c r="BH76" s="22"/>
      <c r="BI76" s="22"/>
      <c r="BJ76" s="22" t="s">
        <v>51</v>
      </c>
      <c r="BK76" s="22"/>
      <c r="BL76" s="22"/>
      <c r="BM76" s="22"/>
      <c r="BN76" s="22"/>
      <c r="BO76" s="87"/>
    </row>
    <row r="77" spans="1:67" ht="104" x14ac:dyDescent="0.2">
      <c r="A77" s="117">
        <v>29</v>
      </c>
      <c r="B77" s="124" t="s">
        <v>116</v>
      </c>
      <c r="C77" s="126" t="s">
        <v>1106</v>
      </c>
      <c r="D77" s="197" t="s">
        <v>1065</v>
      </c>
      <c r="E77" s="16" t="s">
        <v>254</v>
      </c>
      <c r="F77" s="17">
        <v>8400</v>
      </c>
      <c r="G77" s="24">
        <v>38685</v>
      </c>
      <c r="H77" s="19" t="s">
        <v>848</v>
      </c>
      <c r="I77" s="20">
        <f t="shared" si="70"/>
        <v>7</v>
      </c>
      <c r="J77" s="22" t="s">
        <v>51</v>
      </c>
      <c r="K77" s="22" t="s">
        <v>52</v>
      </c>
      <c r="L77" s="22"/>
      <c r="M77" s="22" t="s">
        <v>51</v>
      </c>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t="s">
        <v>51</v>
      </c>
      <c r="AM77" s="22"/>
      <c r="AN77" s="22"/>
      <c r="AO77" s="22"/>
      <c r="AP77" s="22"/>
      <c r="AQ77" s="22"/>
      <c r="AR77" s="22"/>
      <c r="AS77" s="22"/>
      <c r="AT77" s="22"/>
      <c r="AU77" s="22"/>
      <c r="AV77" s="22"/>
      <c r="AW77" s="22"/>
      <c r="AX77" s="22"/>
      <c r="AY77" s="22"/>
      <c r="AZ77" s="22"/>
      <c r="BA77" s="22"/>
      <c r="BB77" s="22" t="s">
        <v>51</v>
      </c>
      <c r="BC77" s="22" t="s">
        <v>51</v>
      </c>
      <c r="BD77" s="22"/>
      <c r="BE77" s="22"/>
      <c r="BF77" s="22"/>
      <c r="BG77" s="22"/>
      <c r="BH77" s="22"/>
      <c r="BI77" s="22"/>
      <c r="BJ77" s="22"/>
      <c r="BK77" s="22"/>
      <c r="BL77" s="22" t="s">
        <v>51</v>
      </c>
      <c r="BM77" s="22"/>
      <c r="BN77" s="22"/>
      <c r="BO77" s="82"/>
    </row>
    <row r="78" spans="1:67" ht="91" x14ac:dyDescent="0.2">
      <c r="A78" s="117">
        <v>30</v>
      </c>
      <c r="B78" s="124" t="s">
        <v>117</v>
      </c>
      <c r="C78" s="126" t="s">
        <v>682</v>
      </c>
      <c r="D78" s="137" t="s">
        <v>347</v>
      </c>
      <c r="E78" s="16" t="s">
        <v>631</v>
      </c>
      <c r="F78" s="17">
        <v>8000</v>
      </c>
      <c r="G78" s="24">
        <v>38773</v>
      </c>
      <c r="H78" s="19" t="s">
        <v>849</v>
      </c>
      <c r="I78" s="20">
        <f t="shared" si="70"/>
        <v>5</v>
      </c>
      <c r="J78" s="22" t="s">
        <v>51</v>
      </c>
      <c r="K78" s="22" t="s">
        <v>51</v>
      </c>
      <c r="L78" s="22"/>
      <c r="M78" s="22" t="s">
        <v>49</v>
      </c>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t="s">
        <v>51</v>
      </c>
      <c r="AM78" s="22" t="s">
        <v>49</v>
      </c>
      <c r="AN78" s="22" t="s">
        <v>52</v>
      </c>
      <c r="AO78" s="22"/>
      <c r="AP78" s="22"/>
      <c r="AQ78" s="22"/>
      <c r="AR78" s="22"/>
      <c r="AS78" s="22"/>
      <c r="AT78" s="22"/>
      <c r="AU78" s="22"/>
      <c r="AV78" s="22"/>
      <c r="AW78" s="22"/>
      <c r="AX78" s="22"/>
      <c r="AY78" s="22"/>
      <c r="AZ78" s="22"/>
      <c r="BA78" s="22"/>
      <c r="BB78" s="22" t="s">
        <v>49</v>
      </c>
      <c r="BC78" s="22"/>
      <c r="BD78" s="22"/>
      <c r="BE78" s="22"/>
      <c r="BF78" s="22"/>
      <c r="BG78" s="22"/>
      <c r="BH78" s="22"/>
      <c r="BI78" s="22"/>
      <c r="BJ78" s="22"/>
      <c r="BK78" s="22"/>
      <c r="BL78" s="22" t="s">
        <v>51</v>
      </c>
      <c r="BM78" s="22"/>
      <c r="BN78" s="22"/>
      <c r="BO78" s="82"/>
    </row>
    <row r="79" spans="1:67" ht="91" x14ac:dyDescent="0.2">
      <c r="A79" s="117">
        <v>31</v>
      </c>
      <c r="B79" s="124" t="s">
        <v>118</v>
      </c>
      <c r="C79" s="123" t="s">
        <v>772</v>
      </c>
      <c r="D79" s="137" t="s">
        <v>774</v>
      </c>
      <c r="E79" s="31" t="s">
        <v>55</v>
      </c>
      <c r="F79" s="17">
        <v>4500</v>
      </c>
      <c r="G79" s="24">
        <v>38882</v>
      </c>
      <c r="H79" s="19" t="s">
        <v>850</v>
      </c>
      <c r="I79" s="20">
        <f t="shared" si="70"/>
        <v>3</v>
      </c>
      <c r="J79" s="22" t="s">
        <v>51</v>
      </c>
      <c r="K79" s="22" t="s">
        <v>51</v>
      </c>
      <c r="L79" s="22"/>
      <c r="M79" s="22" t="s">
        <v>52</v>
      </c>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t="s">
        <v>49</v>
      </c>
      <c r="AM79" s="22"/>
      <c r="AN79" s="22"/>
      <c r="AO79" s="22"/>
      <c r="AP79" s="22"/>
      <c r="AQ79" s="22"/>
      <c r="AR79" s="22"/>
      <c r="AS79" s="22"/>
      <c r="AT79" s="22"/>
      <c r="AU79" s="22"/>
      <c r="AV79" s="22"/>
      <c r="AW79" s="22"/>
      <c r="AX79" s="22"/>
      <c r="AY79" s="22"/>
      <c r="AZ79" s="22"/>
      <c r="BA79" s="22"/>
      <c r="BB79" s="22"/>
      <c r="BC79" s="22" t="s">
        <v>49</v>
      </c>
      <c r="BD79" s="22"/>
      <c r="BE79" s="22"/>
      <c r="BF79" s="22"/>
      <c r="BG79" s="22"/>
      <c r="BH79" s="22"/>
      <c r="BI79" s="22"/>
      <c r="BJ79" s="22"/>
      <c r="BK79" s="22"/>
      <c r="BL79" s="22" t="s">
        <v>49</v>
      </c>
      <c r="BM79" s="22"/>
      <c r="BN79" s="22"/>
      <c r="BO79" s="82"/>
    </row>
    <row r="80" spans="1:67" ht="91" x14ac:dyDescent="0.2">
      <c r="A80" s="23">
        <v>32</v>
      </c>
      <c r="B80" s="27" t="s">
        <v>119</v>
      </c>
      <c r="C80" s="61" t="s">
        <v>683</v>
      </c>
      <c r="D80" s="130" t="s">
        <v>1066</v>
      </c>
      <c r="E80" s="16" t="s">
        <v>389</v>
      </c>
      <c r="F80" s="17">
        <v>6000</v>
      </c>
      <c r="G80" s="24">
        <v>38868</v>
      </c>
      <c r="H80" s="19" t="s">
        <v>851</v>
      </c>
      <c r="I80" s="20">
        <f t="shared" si="70"/>
        <v>5</v>
      </c>
      <c r="J80" s="22" t="s">
        <v>51</v>
      </c>
      <c r="K80" s="22" t="s">
        <v>51</v>
      </c>
      <c r="L80" s="22" t="s">
        <v>51</v>
      </c>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t="s">
        <v>52</v>
      </c>
      <c r="AM80" s="22" t="s">
        <v>51</v>
      </c>
      <c r="AN80" s="22"/>
      <c r="AO80" s="22"/>
      <c r="AP80" s="22"/>
      <c r="AQ80" s="22"/>
      <c r="AR80" s="22"/>
      <c r="AS80" s="22"/>
      <c r="AT80" s="22"/>
      <c r="AU80" s="22"/>
      <c r="AV80" s="22"/>
      <c r="AW80" s="22"/>
      <c r="AX80" s="22"/>
      <c r="AY80" s="22"/>
      <c r="AZ80" s="22"/>
      <c r="BA80" s="22"/>
      <c r="BB80" s="22"/>
      <c r="BC80" s="22" t="s">
        <v>49</v>
      </c>
      <c r="BD80" s="22"/>
      <c r="BE80" s="22"/>
      <c r="BF80" s="22"/>
      <c r="BG80" s="22"/>
      <c r="BH80" s="22"/>
      <c r="BI80" s="22"/>
      <c r="BJ80" s="22"/>
      <c r="BK80" s="22"/>
      <c r="BL80" s="22" t="s">
        <v>49</v>
      </c>
      <c r="BM80" s="22"/>
      <c r="BN80" s="22"/>
      <c r="BO80" s="82"/>
    </row>
    <row r="81" spans="1:67" s="25" customFormat="1" ht="91" x14ac:dyDescent="0.2">
      <c r="A81" s="117">
        <v>33</v>
      </c>
      <c r="B81" s="124" t="s">
        <v>120</v>
      </c>
      <c r="C81" s="126" t="s">
        <v>684</v>
      </c>
      <c r="D81" s="137" t="s">
        <v>348</v>
      </c>
      <c r="E81" s="31" t="s">
        <v>55</v>
      </c>
      <c r="F81" s="17">
        <v>6300</v>
      </c>
      <c r="G81" s="24">
        <v>38955</v>
      </c>
      <c r="H81" s="19" t="s">
        <v>852</v>
      </c>
      <c r="I81" s="20">
        <f t="shared" si="70"/>
        <v>5</v>
      </c>
      <c r="J81" s="22" t="s">
        <v>51</v>
      </c>
      <c r="K81" s="22" t="s">
        <v>51</v>
      </c>
      <c r="L81" s="22" t="s">
        <v>51</v>
      </c>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t="s">
        <v>51</v>
      </c>
      <c r="AM81" s="22" t="s">
        <v>52</v>
      </c>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t="s">
        <v>49</v>
      </c>
      <c r="BM81" s="22"/>
      <c r="BN81" s="22"/>
      <c r="BO81" s="82"/>
    </row>
    <row r="82" spans="1:67" ht="91" x14ac:dyDescent="0.2">
      <c r="A82" s="255">
        <v>34</v>
      </c>
      <c r="B82" s="258" t="s">
        <v>121</v>
      </c>
      <c r="C82" s="61" t="s">
        <v>981</v>
      </c>
      <c r="D82" s="130" t="s">
        <v>1067</v>
      </c>
      <c r="E82" s="16" t="s">
        <v>820</v>
      </c>
      <c r="F82" s="63">
        <v>6400</v>
      </c>
      <c r="G82" s="299">
        <v>38952</v>
      </c>
      <c r="H82" s="64" t="s">
        <v>853</v>
      </c>
      <c r="I82" s="214">
        <f t="shared" si="70"/>
        <v>4</v>
      </c>
      <c r="J82" s="208" t="s">
        <v>51</v>
      </c>
      <c r="K82" s="208" t="s">
        <v>49</v>
      </c>
      <c r="L82" s="273" t="s">
        <v>122</v>
      </c>
      <c r="M82" s="208"/>
      <c r="N82" s="208"/>
      <c r="O82" s="147"/>
      <c r="P82" s="147"/>
      <c r="Q82" s="147"/>
      <c r="R82" s="147"/>
      <c r="S82" s="147"/>
      <c r="T82" s="147"/>
      <c r="U82" s="147"/>
      <c r="V82" s="147"/>
      <c r="W82" s="147"/>
      <c r="X82" s="147"/>
      <c r="Y82" s="147"/>
      <c r="Z82" s="208"/>
      <c r="AA82" s="147"/>
      <c r="AB82" s="147"/>
      <c r="AC82" s="147"/>
      <c r="AD82" s="147"/>
      <c r="AE82" s="147"/>
      <c r="AF82" s="147"/>
      <c r="AG82" s="147"/>
      <c r="AH82" s="147"/>
      <c r="AI82" s="147"/>
      <c r="AJ82" s="208"/>
      <c r="AK82" s="208"/>
      <c r="AL82" s="208"/>
      <c r="AM82" s="208"/>
      <c r="AN82" s="208"/>
      <c r="AO82" s="208"/>
      <c r="AP82" s="208"/>
      <c r="AQ82" s="208"/>
      <c r="AR82" s="208"/>
      <c r="AS82" s="208"/>
      <c r="AT82" s="208"/>
      <c r="AU82" s="208"/>
      <c r="AV82" s="208"/>
      <c r="AW82" s="208"/>
      <c r="AX82" s="208"/>
      <c r="AY82" s="208"/>
      <c r="AZ82" s="208"/>
      <c r="BA82" s="208"/>
      <c r="BB82" s="208" t="s">
        <v>52</v>
      </c>
      <c r="BC82" s="208" t="s">
        <v>51</v>
      </c>
      <c r="BD82" s="208"/>
      <c r="BE82" s="208"/>
      <c r="BF82" s="208"/>
      <c r="BG82" s="208"/>
      <c r="BH82" s="208"/>
      <c r="BI82" s="208"/>
      <c r="BJ82" s="208"/>
      <c r="BK82" s="208"/>
      <c r="BL82" s="208" t="s">
        <v>49</v>
      </c>
      <c r="BM82" s="208"/>
      <c r="BN82" s="208"/>
      <c r="BO82" s="270"/>
    </row>
    <row r="83" spans="1:67" ht="91" x14ac:dyDescent="0.2">
      <c r="A83" s="298"/>
      <c r="B83" s="301"/>
      <c r="C83" s="126" t="s">
        <v>321</v>
      </c>
      <c r="D83" s="137" t="s">
        <v>349</v>
      </c>
      <c r="E83" s="31" t="s">
        <v>55</v>
      </c>
      <c r="F83" s="63">
        <v>3500</v>
      </c>
      <c r="G83" s="300"/>
      <c r="H83" s="64" t="s">
        <v>854</v>
      </c>
      <c r="I83" s="272"/>
      <c r="J83" s="267"/>
      <c r="K83" s="267"/>
      <c r="L83" s="274"/>
      <c r="M83" s="267"/>
      <c r="N83" s="267"/>
      <c r="O83" s="148"/>
      <c r="P83" s="148"/>
      <c r="Q83" s="148"/>
      <c r="R83" s="148"/>
      <c r="S83" s="148"/>
      <c r="T83" s="148"/>
      <c r="U83" s="148"/>
      <c r="V83" s="148"/>
      <c r="W83" s="148"/>
      <c r="X83" s="148"/>
      <c r="Y83" s="148"/>
      <c r="Z83" s="267"/>
      <c r="AA83" s="148"/>
      <c r="AB83" s="148"/>
      <c r="AC83" s="148"/>
      <c r="AD83" s="148"/>
      <c r="AE83" s="148"/>
      <c r="AF83" s="148"/>
      <c r="AG83" s="148"/>
      <c r="AH83" s="148"/>
      <c r="AI83" s="148"/>
      <c r="AJ83" s="267"/>
      <c r="AK83" s="267"/>
      <c r="AL83" s="267"/>
      <c r="AM83" s="267"/>
      <c r="AN83" s="267"/>
      <c r="AO83" s="267"/>
      <c r="AP83" s="267"/>
      <c r="AQ83" s="267"/>
      <c r="AR83" s="267"/>
      <c r="AS83" s="267"/>
      <c r="AT83" s="267"/>
      <c r="AU83" s="267"/>
      <c r="AV83" s="267"/>
      <c r="AW83" s="267"/>
      <c r="AX83" s="267"/>
      <c r="AY83" s="267"/>
      <c r="AZ83" s="267"/>
      <c r="BA83" s="267"/>
      <c r="BB83" s="267"/>
      <c r="BC83" s="267"/>
      <c r="BD83" s="267"/>
      <c r="BE83" s="267"/>
      <c r="BF83" s="267"/>
      <c r="BG83" s="267"/>
      <c r="BH83" s="267"/>
      <c r="BI83" s="267"/>
      <c r="BJ83" s="267"/>
      <c r="BK83" s="267"/>
      <c r="BL83" s="267"/>
      <c r="BM83" s="267"/>
      <c r="BN83" s="267"/>
      <c r="BO83" s="271"/>
    </row>
    <row r="84" spans="1:67" s="25" customFormat="1" ht="91" x14ac:dyDescent="0.2">
      <c r="A84" s="23">
        <v>35</v>
      </c>
      <c r="B84" s="27" t="s">
        <v>123</v>
      </c>
      <c r="C84" s="61" t="s">
        <v>124</v>
      </c>
      <c r="D84" s="130" t="s">
        <v>171</v>
      </c>
      <c r="E84" s="31" t="s">
        <v>55</v>
      </c>
      <c r="F84" s="17">
        <v>8000</v>
      </c>
      <c r="G84" s="24">
        <v>39039</v>
      </c>
      <c r="H84" s="19" t="s">
        <v>855</v>
      </c>
      <c r="I84" s="20">
        <f>COUNTIF(J84:BO84,"&gt;×")</f>
        <v>8</v>
      </c>
      <c r="J84" s="22" t="s">
        <v>51</v>
      </c>
      <c r="K84" s="22" t="s">
        <v>51</v>
      </c>
      <c r="L84" s="22"/>
      <c r="M84" s="22" t="s">
        <v>51</v>
      </c>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t="s">
        <v>51</v>
      </c>
      <c r="AM84" s="22" t="s">
        <v>51</v>
      </c>
      <c r="AN84" s="22"/>
      <c r="AO84" s="22"/>
      <c r="AP84" s="22"/>
      <c r="AQ84" s="22"/>
      <c r="AR84" s="22"/>
      <c r="AS84" s="22"/>
      <c r="AT84" s="22"/>
      <c r="AU84" s="22"/>
      <c r="AV84" s="22"/>
      <c r="AW84" s="22"/>
      <c r="AX84" s="22"/>
      <c r="AY84" s="22"/>
      <c r="AZ84" s="22"/>
      <c r="BA84" s="22"/>
      <c r="BB84" s="22" t="s">
        <v>51</v>
      </c>
      <c r="BC84" s="22" t="s">
        <v>52</v>
      </c>
      <c r="BD84" s="22"/>
      <c r="BE84" s="22"/>
      <c r="BF84" s="22"/>
      <c r="BG84" s="22"/>
      <c r="BH84" s="22"/>
      <c r="BI84" s="22" t="s">
        <v>51</v>
      </c>
      <c r="BJ84" s="22"/>
      <c r="BK84" s="22"/>
      <c r="BL84" s="22"/>
      <c r="BM84" s="22"/>
      <c r="BN84" s="22"/>
      <c r="BO84" s="82"/>
    </row>
    <row r="85" spans="1:67" ht="91" x14ac:dyDescent="0.2">
      <c r="A85" s="23">
        <v>36</v>
      </c>
      <c r="B85" s="27" t="s">
        <v>125</v>
      </c>
      <c r="C85" s="61" t="s">
        <v>1143</v>
      </c>
      <c r="D85" s="130" t="s">
        <v>1098</v>
      </c>
      <c r="E85" s="16" t="s">
        <v>1209</v>
      </c>
      <c r="F85" s="17">
        <v>5000</v>
      </c>
      <c r="G85" s="24">
        <v>39014</v>
      </c>
      <c r="H85" s="19" t="s">
        <v>856</v>
      </c>
      <c r="I85" s="20">
        <f>COUNTIF(J85:BO85,"&gt;×")</f>
        <v>4</v>
      </c>
      <c r="J85" s="22" t="s">
        <v>52</v>
      </c>
      <c r="K85" s="22" t="s">
        <v>51</v>
      </c>
      <c r="L85" s="22"/>
      <c r="M85" s="22" t="s">
        <v>51</v>
      </c>
      <c r="N85" s="22"/>
      <c r="O85" s="22"/>
      <c r="P85" s="22"/>
      <c r="Q85" s="22"/>
      <c r="R85" s="22"/>
      <c r="S85" s="22"/>
      <c r="T85" s="22"/>
      <c r="U85" s="22"/>
      <c r="V85" s="22"/>
      <c r="W85" s="22"/>
      <c r="X85" s="22"/>
      <c r="Y85" s="22"/>
      <c r="Z85" s="22"/>
      <c r="AA85" s="22"/>
      <c r="AB85" s="22"/>
      <c r="AC85" s="22"/>
      <c r="AD85" s="22"/>
      <c r="AE85" s="22"/>
      <c r="AF85" s="22"/>
      <c r="AG85" s="22"/>
      <c r="AH85" s="22"/>
      <c r="AI85" s="22"/>
      <c r="AJ85" s="22"/>
      <c r="AK85" s="22" t="s">
        <v>51</v>
      </c>
      <c r="AL85" s="22"/>
      <c r="AM85" s="22"/>
      <c r="AN85" s="22"/>
      <c r="AO85" s="22"/>
      <c r="AP85" s="22"/>
      <c r="AQ85" s="22"/>
      <c r="AR85" s="22"/>
      <c r="AS85" s="22"/>
      <c r="AT85" s="22"/>
      <c r="AU85" s="22"/>
      <c r="AV85" s="22"/>
      <c r="AW85" s="22"/>
      <c r="AX85" s="22"/>
      <c r="AY85" s="22"/>
      <c r="AZ85" s="22"/>
      <c r="BA85" s="22"/>
      <c r="BB85" s="22"/>
      <c r="BC85" s="22"/>
      <c r="BD85" s="22"/>
      <c r="BE85" s="22"/>
      <c r="BF85" s="22"/>
      <c r="BG85" s="22"/>
      <c r="BH85" s="22"/>
      <c r="BI85" s="22"/>
      <c r="BJ85" s="22"/>
      <c r="BK85" s="22"/>
      <c r="BL85" s="22"/>
      <c r="BM85" s="22"/>
      <c r="BN85" s="22"/>
      <c r="BO85" s="82"/>
    </row>
    <row r="86" spans="1:67" ht="91" x14ac:dyDescent="0.2">
      <c r="A86" s="23">
        <v>37</v>
      </c>
      <c r="B86" s="27" t="s">
        <v>126</v>
      </c>
      <c r="C86" s="61" t="s">
        <v>685</v>
      </c>
      <c r="D86" s="130" t="s">
        <v>1068</v>
      </c>
      <c r="E86" s="16" t="s">
        <v>257</v>
      </c>
      <c r="F86" s="17">
        <v>7000</v>
      </c>
      <c r="G86" s="24">
        <v>39095</v>
      </c>
      <c r="H86" s="19" t="s">
        <v>857</v>
      </c>
      <c r="I86" s="20">
        <f>COUNTIF(J86:BO86,"&gt;×")</f>
        <v>3</v>
      </c>
      <c r="J86" s="22" t="s">
        <v>51</v>
      </c>
      <c r="K86" s="22" t="s">
        <v>51</v>
      </c>
      <c r="L86" s="22" t="s">
        <v>55</v>
      </c>
      <c r="M86" s="22" t="s">
        <v>55</v>
      </c>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t="s">
        <v>55</v>
      </c>
      <c r="AM86" s="22" t="s">
        <v>55</v>
      </c>
      <c r="AN86" s="22" t="s">
        <v>52</v>
      </c>
      <c r="AO86" s="22"/>
      <c r="AP86" s="22"/>
      <c r="AQ86" s="22"/>
      <c r="AR86" s="22"/>
      <c r="AS86" s="22"/>
      <c r="AT86" s="22"/>
      <c r="AU86" s="22"/>
      <c r="AV86" s="22"/>
      <c r="AW86" s="22"/>
      <c r="AX86" s="22"/>
      <c r="AY86" s="22"/>
      <c r="AZ86" s="22"/>
      <c r="BA86" s="22"/>
      <c r="BB86" s="22"/>
      <c r="BC86" s="22"/>
      <c r="BD86" s="22"/>
      <c r="BE86" s="22"/>
      <c r="BF86" s="22"/>
      <c r="BG86" s="22"/>
      <c r="BH86" s="22"/>
      <c r="BI86" s="22"/>
      <c r="BJ86" s="22"/>
      <c r="BK86" s="22"/>
      <c r="BL86" s="22"/>
      <c r="BM86" s="22"/>
      <c r="BN86" s="22"/>
      <c r="BO86" s="82"/>
    </row>
    <row r="87" spans="1:67" s="25" customFormat="1" x14ac:dyDescent="0.2">
      <c r="A87" s="23" t="s">
        <v>49</v>
      </c>
      <c r="B87" s="27" t="s">
        <v>127</v>
      </c>
      <c r="C87" s="15" t="s">
        <v>107</v>
      </c>
      <c r="D87" s="130"/>
      <c r="E87" s="16"/>
      <c r="F87" s="17"/>
      <c r="G87" s="24"/>
      <c r="H87" s="19"/>
      <c r="I87" s="20">
        <v>0</v>
      </c>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2"/>
      <c r="BE87" s="22"/>
      <c r="BF87" s="22"/>
      <c r="BG87" s="22"/>
      <c r="BH87" s="22"/>
      <c r="BI87" s="22"/>
      <c r="BJ87" s="22"/>
      <c r="BK87" s="22"/>
      <c r="BL87" s="22"/>
      <c r="BM87" s="22"/>
      <c r="BN87" s="22"/>
      <c r="BO87" s="82"/>
    </row>
    <row r="88" spans="1:67" x14ac:dyDescent="0.2">
      <c r="A88" s="23" t="s">
        <v>49</v>
      </c>
      <c r="B88" s="27" t="s">
        <v>106</v>
      </c>
      <c r="C88" s="15" t="s">
        <v>128</v>
      </c>
      <c r="D88" s="130"/>
      <c r="E88" s="16"/>
      <c r="F88" s="17"/>
      <c r="G88" s="24"/>
      <c r="H88" s="19"/>
      <c r="I88" s="20">
        <v>0</v>
      </c>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2"/>
      <c r="BE88" s="22"/>
      <c r="BF88" s="22"/>
      <c r="BG88" s="22"/>
      <c r="BH88" s="22"/>
      <c r="BI88" s="22"/>
      <c r="BJ88" s="22"/>
      <c r="BK88" s="22"/>
      <c r="BL88" s="22"/>
      <c r="BM88" s="22"/>
      <c r="BN88" s="22"/>
      <c r="BO88" s="82"/>
    </row>
    <row r="89" spans="1:67" x14ac:dyDescent="0.2">
      <c r="A89" s="23" t="s">
        <v>49</v>
      </c>
      <c r="B89" s="27" t="s">
        <v>108</v>
      </c>
      <c r="C89" s="15" t="s">
        <v>128</v>
      </c>
      <c r="D89" s="130"/>
      <c r="E89" s="16"/>
      <c r="F89" s="17"/>
      <c r="G89" s="24"/>
      <c r="H89" s="19"/>
      <c r="I89" s="20">
        <v>0</v>
      </c>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2"/>
      <c r="BE89" s="22"/>
      <c r="BF89" s="22"/>
      <c r="BG89" s="22"/>
      <c r="BH89" s="22"/>
      <c r="BI89" s="22"/>
      <c r="BJ89" s="22"/>
      <c r="BK89" s="22"/>
      <c r="BL89" s="22"/>
      <c r="BM89" s="22"/>
      <c r="BN89" s="22"/>
      <c r="BO89" s="82"/>
    </row>
    <row r="90" spans="1:67" x14ac:dyDescent="0.2">
      <c r="A90" s="23" t="s">
        <v>49</v>
      </c>
      <c r="B90" s="14" t="s">
        <v>109</v>
      </c>
      <c r="C90" s="15" t="s">
        <v>128</v>
      </c>
      <c r="D90" s="130"/>
      <c r="E90" s="16"/>
      <c r="F90" s="17"/>
      <c r="G90" s="24"/>
      <c r="H90" s="19"/>
      <c r="I90" s="20">
        <v>0</v>
      </c>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2"/>
      <c r="BE90" s="22"/>
      <c r="BF90" s="22"/>
      <c r="BG90" s="22"/>
      <c r="BH90" s="22"/>
      <c r="BI90" s="22"/>
      <c r="BJ90" s="22"/>
      <c r="BK90" s="22"/>
      <c r="BL90" s="22"/>
      <c r="BM90" s="22"/>
      <c r="BN90" s="22"/>
      <c r="BO90" s="82"/>
    </row>
    <row r="91" spans="1:67" x14ac:dyDescent="0.2">
      <c r="A91" s="23" t="s">
        <v>49</v>
      </c>
      <c r="B91" s="14" t="s">
        <v>110</v>
      </c>
      <c r="C91" s="15" t="s">
        <v>128</v>
      </c>
      <c r="D91" s="130"/>
      <c r="E91" s="15"/>
      <c r="F91" s="17"/>
      <c r="G91" s="24"/>
      <c r="H91" s="19"/>
      <c r="I91" s="20">
        <v>0</v>
      </c>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2"/>
      <c r="BE91" s="22"/>
      <c r="BF91" s="22"/>
      <c r="BG91" s="22"/>
      <c r="BH91" s="22"/>
      <c r="BI91" s="22"/>
      <c r="BJ91" s="22"/>
      <c r="BK91" s="22"/>
      <c r="BL91" s="22"/>
      <c r="BM91" s="22"/>
      <c r="BN91" s="22"/>
      <c r="BO91" s="82"/>
    </row>
    <row r="92" spans="1:67" ht="13.5" thickBot="1" x14ac:dyDescent="0.25">
      <c r="A92" s="32" t="s">
        <v>49</v>
      </c>
      <c r="B92" s="101" t="s">
        <v>281</v>
      </c>
      <c r="C92" s="103"/>
      <c r="D92" s="103"/>
      <c r="E92" s="103"/>
      <c r="F92" s="105"/>
      <c r="G92" s="106"/>
      <c r="H92" s="102"/>
      <c r="I92" s="37"/>
      <c r="J92" s="38" t="s">
        <v>72</v>
      </c>
      <c r="K92" s="38" t="s">
        <v>72</v>
      </c>
      <c r="L92" s="38" t="s">
        <v>72</v>
      </c>
      <c r="M92" s="38" t="s">
        <v>72</v>
      </c>
      <c r="N92" s="38" t="s">
        <v>72</v>
      </c>
      <c r="O92" s="38" t="s">
        <v>72</v>
      </c>
      <c r="P92" s="38" t="s">
        <v>72</v>
      </c>
      <c r="Q92" s="38" t="s">
        <v>72</v>
      </c>
      <c r="R92" s="38" t="s">
        <v>72</v>
      </c>
      <c r="S92" s="38" t="s">
        <v>72</v>
      </c>
      <c r="T92" s="38" t="s">
        <v>72</v>
      </c>
      <c r="U92" s="38" t="s">
        <v>72</v>
      </c>
      <c r="V92" s="38" t="s">
        <v>72</v>
      </c>
      <c r="W92" s="38" t="s">
        <v>72</v>
      </c>
      <c r="X92" s="38" t="s">
        <v>72</v>
      </c>
      <c r="Y92" s="38" t="s">
        <v>72</v>
      </c>
      <c r="Z92" s="38" t="s">
        <v>72</v>
      </c>
      <c r="AA92" s="38" t="s">
        <v>72</v>
      </c>
      <c r="AB92" s="38" t="s">
        <v>72</v>
      </c>
      <c r="AC92" s="38" t="s">
        <v>72</v>
      </c>
      <c r="AD92" s="38" t="s">
        <v>72</v>
      </c>
      <c r="AE92" s="38" t="s">
        <v>72</v>
      </c>
      <c r="AF92" s="38" t="s">
        <v>72</v>
      </c>
      <c r="AG92" s="38" t="s">
        <v>72</v>
      </c>
      <c r="AH92" s="38" t="s">
        <v>72</v>
      </c>
      <c r="AI92" s="38" t="s">
        <v>72</v>
      </c>
      <c r="AJ92" s="38" t="s">
        <v>72</v>
      </c>
      <c r="AK92" s="38" t="s">
        <v>72</v>
      </c>
      <c r="AL92" s="38" t="s">
        <v>72</v>
      </c>
      <c r="AM92" s="38" t="s">
        <v>72</v>
      </c>
      <c r="AN92" s="38" t="s">
        <v>72</v>
      </c>
      <c r="AO92" s="38" t="s">
        <v>72</v>
      </c>
      <c r="AP92" s="38" t="s">
        <v>72</v>
      </c>
      <c r="AQ92" s="38" t="s">
        <v>72</v>
      </c>
      <c r="AR92" s="38" t="s">
        <v>72</v>
      </c>
      <c r="AS92" s="38" t="s">
        <v>72</v>
      </c>
      <c r="AT92" s="38" t="s">
        <v>72</v>
      </c>
      <c r="AU92" s="38" t="s">
        <v>72</v>
      </c>
      <c r="AV92" s="38" t="s">
        <v>72</v>
      </c>
      <c r="AW92" s="38" t="s">
        <v>72</v>
      </c>
      <c r="AX92" s="38" t="s">
        <v>72</v>
      </c>
      <c r="AY92" s="38" t="s">
        <v>72</v>
      </c>
      <c r="AZ92" s="38" t="s">
        <v>72</v>
      </c>
      <c r="BA92" s="38" t="s">
        <v>72</v>
      </c>
      <c r="BB92" s="38" t="s">
        <v>72</v>
      </c>
      <c r="BC92" s="38" t="s">
        <v>72</v>
      </c>
      <c r="BD92" s="38" t="s">
        <v>72</v>
      </c>
      <c r="BE92" s="38" t="s">
        <v>72</v>
      </c>
      <c r="BF92" s="38" t="s">
        <v>72</v>
      </c>
      <c r="BG92" s="38" t="s">
        <v>72</v>
      </c>
      <c r="BH92" s="38" t="s">
        <v>72</v>
      </c>
      <c r="BI92" s="38" t="s">
        <v>72</v>
      </c>
      <c r="BJ92" s="38" t="s">
        <v>72</v>
      </c>
      <c r="BK92" s="38" t="s">
        <v>72</v>
      </c>
      <c r="BL92" s="38" t="s">
        <v>72</v>
      </c>
      <c r="BM92" s="38" t="s">
        <v>72</v>
      </c>
      <c r="BN92" s="38" t="s">
        <v>72</v>
      </c>
      <c r="BO92" s="83" t="s">
        <v>72</v>
      </c>
    </row>
    <row r="93" spans="1:67" ht="13.5" thickBot="1" x14ac:dyDescent="0.25">
      <c r="B93" s="25" t="s">
        <v>129</v>
      </c>
      <c r="C93" s="25"/>
      <c r="E93" s="39" t="s">
        <v>62</v>
      </c>
      <c r="F93" s="40">
        <f>AVERAGE(F76:F92)</f>
        <v>6372.727272727273</v>
      </c>
      <c r="G93" s="26"/>
      <c r="H93" s="210" t="s">
        <v>130</v>
      </c>
      <c r="I93" s="211"/>
      <c r="J93" s="22">
        <f t="shared" ref="J93:R93" si="71">SUM(COUNTIF(J76:J92,"&gt;×"))</f>
        <v>10</v>
      </c>
      <c r="K93" s="22">
        <f t="shared" si="71"/>
        <v>8</v>
      </c>
      <c r="L93" s="22">
        <f t="shared" si="71"/>
        <v>3</v>
      </c>
      <c r="M93" s="22">
        <f t="shared" si="71"/>
        <v>5</v>
      </c>
      <c r="N93" s="22">
        <f t="shared" si="71"/>
        <v>0</v>
      </c>
      <c r="O93" s="22">
        <f t="shared" si="71"/>
        <v>0</v>
      </c>
      <c r="P93" s="22">
        <f t="shared" si="71"/>
        <v>0</v>
      </c>
      <c r="Q93" s="22">
        <f t="shared" si="71"/>
        <v>0</v>
      </c>
      <c r="R93" s="22">
        <f t="shared" si="71"/>
        <v>0</v>
      </c>
      <c r="S93" s="22">
        <f t="shared" ref="S93:AG93" si="72">SUM(COUNTIF(S76:S92,"&gt;×"))</f>
        <v>0</v>
      </c>
      <c r="T93" s="22">
        <f t="shared" si="72"/>
        <v>0</v>
      </c>
      <c r="U93" s="22">
        <f>SUM(COUNTIF(U76:U92,"&gt;×"))</f>
        <v>0</v>
      </c>
      <c r="V93" s="22">
        <f>SUM(COUNTIF(V76:V92,"&gt;×"))</f>
        <v>0</v>
      </c>
      <c r="W93" s="22">
        <f>SUM(COUNTIF(W76:W92,"&gt;×"))</f>
        <v>0</v>
      </c>
      <c r="X93" s="22">
        <f>SUM(COUNTIF(X76:X92,"&gt;×"))</f>
        <v>0</v>
      </c>
      <c r="Y93" s="22">
        <f t="shared" si="72"/>
        <v>0</v>
      </c>
      <c r="Z93" s="22">
        <f>SUM(COUNTIF(Z76:Z92,"&gt;×"))</f>
        <v>0</v>
      </c>
      <c r="AA93" s="22">
        <f>SUM(COUNTIF(AA76:AA92,"&gt;×"))</f>
        <v>0</v>
      </c>
      <c r="AB93" s="22">
        <f>SUM(COUNTIF(AB84:AB92,"&gt;×"))</f>
        <v>0</v>
      </c>
      <c r="AC93" s="22">
        <f>SUM(COUNTIF(AC84:AC92,"&gt;×"))</f>
        <v>0</v>
      </c>
      <c r="AD93" s="22">
        <f t="shared" si="72"/>
        <v>0</v>
      </c>
      <c r="AE93" s="22">
        <f t="shared" si="72"/>
        <v>0</v>
      </c>
      <c r="AF93" s="22">
        <f t="shared" si="72"/>
        <v>0</v>
      </c>
      <c r="AG93" s="22">
        <f t="shared" si="72"/>
        <v>0</v>
      </c>
      <c r="AH93" s="22">
        <f>SUM(COUNTIF(AH76:AH92,"&gt;×"))</f>
        <v>0</v>
      </c>
      <c r="AI93" s="22">
        <f>SUM(COUNTIF(AI76:AI92,"&gt;×"))</f>
        <v>0</v>
      </c>
      <c r="AJ93" s="22">
        <f>SUM(COUNTIF(AJ76:AJ92,"&gt;×"))</f>
        <v>0</v>
      </c>
      <c r="AK93" s="22">
        <f t="shared" ref="AK93:AR93" si="73">SUM(COUNTIF(AK76:AK92,"&gt;×"))</f>
        <v>1</v>
      </c>
      <c r="AL93" s="22">
        <f t="shared" si="73"/>
        <v>6</v>
      </c>
      <c r="AM93" s="22">
        <f t="shared" si="73"/>
        <v>3</v>
      </c>
      <c r="AN93" s="22">
        <f t="shared" si="73"/>
        <v>2</v>
      </c>
      <c r="AO93" s="22">
        <f t="shared" si="73"/>
        <v>0</v>
      </c>
      <c r="AP93" s="22">
        <f t="shared" si="73"/>
        <v>0</v>
      </c>
      <c r="AQ93" s="22">
        <f t="shared" si="73"/>
        <v>1</v>
      </c>
      <c r="AR93" s="22">
        <f t="shared" si="73"/>
        <v>0</v>
      </c>
      <c r="AS93" s="22">
        <f t="shared" ref="AS93:BD93" si="74">SUM(COUNTIF(AS76:AS92,"&gt;×"))</f>
        <v>0</v>
      </c>
      <c r="AT93" s="22">
        <f>SUM(COUNTIF(AT76:AT92,"&gt;×"))</f>
        <v>0</v>
      </c>
      <c r="AU93" s="22">
        <f>SUM(COUNTIF(AU76:AU92,"&gt;×"))</f>
        <v>0</v>
      </c>
      <c r="AV93" s="22">
        <f>SUM(COUNTIF(AV76:AV92,"&gt;×"))</f>
        <v>0</v>
      </c>
      <c r="AW93" s="22">
        <f>SUM(COUNTIF(AW76:AW92,"&gt;×"))</f>
        <v>0</v>
      </c>
      <c r="AX93" s="22">
        <f>SUM(COUNTIF(AX76:AX92,"&gt;×"))</f>
        <v>0</v>
      </c>
      <c r="AY93" s="22">
        <f t="shared" si="74"/>
        <v>0</v>
      </c>
      <c r="AZ93" s="22">
        <f t="shared" si="74"/>
        <v>0</v>
      </c>
      <c r="BA93" s="22">
        <f t="shared" si="74"/>
        <v>0</v>
      </c>
      <c r="BB93" s="22">
        <f t="shared" si="74"/>
        <v>4</v>
      </c>
      <c r="BC93" s="22">
        <f t="shared" si="74"/>
        <v>4</v>
      </c>
      <c r="BD93" s="22">
        <f t="shared" si="74"/>
        <v>0</v>
      </c>
      <c r="BE93" s="22">
        <f t="shared" ref="BE93:BN93" si="75">SUM(COUNTIF(BE76:BE92,"&gt;×"))</f>
        <v>0</v>
      </c>
      <c r="BF93" s="22">
        <f t="shared" si="75"/>
        <v>0</v>
      </c>
      <c r="BG93" s="22">
        <f t="shared" si="75"/>
        <v>0</v>
      </c>
      <c r="BH93" s="22">
        <f t="shared" si="75"/>
        <v>0</v>
      </c>
      <c r="BI93" s="22">
        <f t="shared" si="75"/>
        <v>1</v>
      </c>
      <c r="BJ93" s="22">
        <f t="shared" si="75"/>
        <v>1</v>
      </c>
      <c r="BK93" s="22">
        <f t="shared" si="75"/>
        <v>0</v>
      </c>
      <c r="BL93" s="22">
        <f t="shared" si="75"/>
        <v>2</v>
      </c>
      <c r="BM93" s="22">
        <f t="shared" si="75"/>
        <v>0</v>
      </c>
      <c r="BN93" s="22">
        <f t="shared" si="75"/>
        <v>0</v>
      </c>
      <c r="BO93" s="82">
        <f>SUM(COUNTIF(BO76:BO92,"&gt;×"))</f>
        <v>0</v>
      </c>
    </row>
    <row r="94" spans="1:67" ht="13.5" thickBot="1" x14ac:dyDescent="0.25">
      <c r="B94" s="25"/>
      <c r="C94" s="25"/>
      <c r="D94" s="25"/>
      <c r="E94" s="25"/>
      <c r="F94" s="41"/>
      <c r="G94" s="26"/>
      <c r="H94" s="212" t="s">
        <v>64</v>
      </c>
      <c r="I94" s="213"/>
      <c r="J94" s="42">
        <f t="shared" ref="J94:R94" si="76">SUM(J93+J65)</f>
        <v>35</v>
      </c>
      <c r="K94" s="42">
        <f t="shared" si="76"/>
        <v>31</v>
      </c>
      <c r="L94" s="42">
        <f t="shared" si="76"/>
        <v>7</v>
      </c>
      <c r="M94" s="42">
        <f t="shared" si="76"/>
        <v>19</v>
      </c>
      <c r="N94" s="42">
        <f t="shared" si="76"/>
        <v>2</v>
      </c>
      <c r="O94" s="42">
        <f t="shared" si="76"/>
        <v>0</v>
      </c>
      <c r="P94" s="42">
        <f t="shared" si="76"/>
        <v>0</v>
      </c>
      <c r="Q94" s="42">
        <f t="shared" si="76"/>
        <v>0</v>
      </c>
      <c r="R94" s="42">
        <f t="shared" si="76"/>
        <v>0</v>
      </c>
      <c r="S94" s="42">
        <f t="shared" ref="S94:AG94" si="77">SUM(S93+S65)</f>
        <v>0</v>
      </c>
      <c r="T94" s="42">
        <f t="shared" si="77"/>
        <v>0</v>
      </c>
      <c r="U94" s="42">
        <f>SUM(U93+U65)</f>
        <v>0</v>
      </c>
      <c r="V94" s="42">
        <f>SUM(V93+V65)</f>
        <v>2</v>
      </c>
      <c r="W94" s="42">
        <f>SUM(W93+W65)</f>
        <v>0</v>
      </c>
      <c r="X94" s="42">
        <f>SUM(X93+X65)</f>
        <v>0</v>
      </c>
      <c r="Y94" s="42">
        <f t="shared" si="77"/>
        <v>0</v>
      </c>
      <c r="Z94" s="42">
        <f>SUM(Z93+Z65)</f>
        <v>14</v>
      </c>
      <c r="AA94" s="42">
        <f>SUM(AA93+AA65)</f>
        <v>0</v>
      </c>
      <c r="AB94" s="42">
        <f>SUM(AB93+AB73)</f>
        <v>0</v>
      </c>
      <c r="AC94" s="42">
        <f>SUM(AC93+AC73)</f>
        <v>0</v>
      </c>
      <c r="AD94" s="42">
        <f t="shared" si="77"/>
        <v>0</v>
      </c>
      <c r="AE94" s="42">
        <f t="shared" si="77"/>
        <v>0</v>
      </c>
      <c r="AF94" s="42">
        <f t="shared" si="77"/>
        <v>0</v>
      </c>
      <c r="AG94" s="42">
        <f t="shared" si="77"/>
        <v>0</v>
      </c>
      <c r="AH94" s="42">
        <f>SUM(AH93+AH65)</f>
        <v>0</v>
      </c>
      <c r="AI94" s="42">
        <f>SUM(AI93+AI65)</f>
        <v>0</v>
      </c>
      <c r="AJ94" s="42">
        <f>SUM(AJ93+AJ65)</f>
        <v>9</v>
      </c>
      <c r="AK94" s="42">
        <f t="shared" ref="AK94:AR94" si="78">SUM(AK93+AK65)</f>
        <v>1</v>
      </c>
      <c r="AL94" s="42">
        <f t="shared" si="78"/>
        <v>8</v>
      </c>
      <c r="AM94" s="42">
        <f t="shared" si="78"/>
        <v>4</v>
      </c>
      <c r="AN94" s="42">
        <f t="shared" si="78"/>
        <v>7</v>
      </c>
      <c r="AO94" s="42">
        <f t="shared" si="78"/>
        <v>0</v>
      </c>
      <c r="AP94" s="42">
        <f t="shared" si="78"/>
        <v>0</v>
      </c>
      <c r="AQ94" s="42">
        <f t="shared" si="78"/>
        <v>21</v>
      </c>
      <c r="AR94" s="42">
        <f t="shared" si="78"/>
        <v>0</v>
      </c>
      <c r="AS94" s="42">
        <f t="shared" ref="AS94:BD94" si="79">SUM(AS93+AS65)</f>
        <v>0</v>
      </c>
      <c r="AT94" s="42">
        <f>SUM(AT93+AT65)</f>
        <v>0</v>
      </c>
      <c r="AU94" s="42">
        <f>SUM(AU93+AU65)</f>
        <v>0</v>
      </c>
      <c r="AV94" s="42">
        <f>SUM(AV93+AV65)</f>
        <v>0</v>
      </c>
      <c r="AW94" s="42">
        <f>SUM(AW93+AW65)</f>
        <v>0</v>
      </c>
      <c r="AX94" s="42">
        <f>SUM(AX93+AX65)</f>
        <v>0</v>
      </c>
      <c r="AY94" s="42">
        <f t="shared" si="79"/>
        <v>0</v>
      </c>
      <c r="AZ94" s="42">
        <f t="shared" si="79"/>
        <v>0</v>
      </c>
      <c r="BA94" s="42">
        <f t="shared" si="79"/>
        <v>0</v>
      </c>
      <c r="BB94" s="42">
        <f t="shared" si="79"/>
        <v>17</v>
      </c>
      <c r="BC94" s="42">
        <f t="shared" si="79"/>
        <v>14</v>
      </c>
      <c r="BD94" s="42">
        <f t="shared" si="79"/>
        <v>0</v>
      </c>
      <c r="BE94" s="42">
        <f t="shared" ref="BE94:BN94" si="80">SUM(BE93+BE65)</f>
        <v>18</v>
      </c>
      <c r="BF94" s="42">
        <f t="shared" si="80"/>
        <v>14</v>
      </c>
      <c r="BG94" s="42">
        <f t="shared" si="80"/>
        <v>12</v>
      </c>
      <c r="BH94" s="42">
        <f t="shared" si="80"/>
        <v>12</v>
      </c>
      <c r="BI94" s="42">
        <f t="shared" si="80"/>
        <v>9</v>
      </c>
      <c r="BJ94" s="42">
        <f t="shared" si="80"/>
        <v>8</v>
      </c>
      <c r="BK94" s="42">
        <f t="shared" si="80"/>
        <v>3</v>
      </c>
      <c r="BL94" s="42">
        <f t="shared" si="80"/>
        <v>2</v>
      </c>
      <c r="BM94" s="42">
        <f t="shared" si="80"/>
        <v>2</v>
      </c>
      <c r="BN94" s="42">
        <f t="shared" si="80"/>
        <v>2</v>
      </c>
      <c r="BO94" s="88">
        <f>SUM(BO93+BO65)</f>
        <v>0</v>
      </c>
    </row>
    <row r="95" spans="1:67" x14ac:dyDescent="0.2">
      <c r="A95" s="25"/>
      <c r="B95" s="25"/>
      <c r="F95" s="41"/>
      <c r="G95" s="26"/>
      <c r="H95" s="210" t="s">
        <v>131</v>
      </c>
      <c r="I95" s="211"/>
      <c r="J95" s="43">
        <f t="shared" ref="J95:R95" si="81">SUM(COUNTIF(J76:J92,"&gt;=幹事"))</f>
        <v>1</v>
      </c>
      <c r="K95" s="43">
        <f t="shared" si="81"/>
        <v>1</v>
      </c>
      <c r="L95" s="43">
        <f t="shared" si="81"/>
        <v>0</v>
      </c>
      <c r="M95" s="43">
        <f t="shared" si="81"/>
        <v>1</v>
      </c>
      <c r="N95" s="43">
        <f t="shared" si="81"/>
        <v>0</v>
      </c>
      <c r="O95" s="43">
        <f t="shared" si="81"/>
        <v>0</v>
      </c>
      <c r="P95" s="43">
        <f t="shared" si="81"/>
        <v>0</v>
      </c>
      <c r="Q95" s="43">
        <f t="shared" si="81"/>
        <v>0</v>
      </c>
      <c r="R95" s="43">
        <f t="shared" si="81"/>
        <v>0</v>
      </c>
      <c r="S95" s="43">
        <f t="shared" ref="S95:AG95" si="82">SUM(COUNTIF(S76:S92,"&gt;=幹事"))</f>
        <v>0</v>
      </c>
      <c r="T95" s="43">
        <f t="shared" si="82"/>
        <v>0</v>
      </c>
      <c r="U95" s="43">
        <f>SUM(COUNTIF(U76:U92,"&gt;=幹事"))</f>
        <v>0</v>
      </c>
      <c r="V95" s="43">
        <f>SUM(COUNTIF(V76:V92,"&gt;=幹事"))</f>
        <v>0</v>
      </c>
      <c r="W95" s="43">
        <f>SUM(COUNTIF(W76:W92,"&gt;=幹事"))</f>
        <v>0</v>
      </c>
      <c r="X95" s="43">
        <f>SUM(COUNTIF(X76:X92,"&gt;=幹事"))</f>
        <v>0</v>
      </c>
      <c r="Y95" s="43">
        <f t="shared" si="82"/>
        <v>0</v>
      </c>
      <c r="Z95" s="43">
        <f>SUM(COUNTIF(Z76:Z92,"&gt;=幹事"))</f>
        <v>0</v>
      </c>
      <c r="AA95" s="43">
        <f>SUM(COUNTIF(AA76:AA92,"&gt;=幹事"))</f>
        <v>0</v>
      </c>
      <c r="AB95" s="43">
        <f>SUM(COUNTIF(AB84:AB92,"&gt;=幹事"))</f>
        <v>0</v>
      </c>
      <c r="AC95" s="43">
        <f>SUM(COUNTIF(AC84:AC92,"&gt;=幹事"))</f>
        <v>0</v>
      </c>
      <c r="AD95" s="43">
        <f t="shared" si="82"/>
        <v>0</v>
      </c>
      <c r="AE95" s="43">
        <f t="shared" si="82"/>
        <v>0</v>
      </c>
      <c r="AF95" s="43">
        <f t="shared" si="82"/>
        <v>0</v>
      </c>
      <c r="AG95" s="43">
        <f t="shared" si="82"/>
        <v>0</v>
      </c>
      <c r="AH95" s="43">
        <f>SUM(COUNTIF(AH76:AH92,"&gt;=幹事"))</f>
        <v>0</v>
      </c>
      <c r="AI95" s="43">
        <f>SUM(COUNTIF(AI76:AI92,"&gt;=幹事"))</f>
        <v>0</v>
      </c>
      <c r="AJ95" s="43">
        <f>SUM(COUNTIF(AJ76:AJ92,"&gt;=幹事"))</f>
        <v>0</v>
      </c>
      <c r="AK95" s="43">
        <f t="shared" ref="AK95:AR95" si="83">SUM(COUNTIF(AK76:AK92,"&gt;=幹事"))</f>
        <v>0</v>
      </c>
      <c r="AL95" s="43">
        <f t="shared" si="83"/>
        <v>1</v>
      </c>
      <c r="AM95" s="43">
        <f t="shared" si="83"/>
        <v>1</v>
      </c>
      <c r="AN95" s="43">
        <f t="shared" si="83"/>
        <v>2</v>
      </c>
      <c r="AO95" s="43">
        <f t="shared" si="83"/>
        <v>0</v>
      </c>
      <c r="AP95" s="43">
        <f t="shared" si="83"/>
        <v>0</v>
      </c>
      <c r="AQ95" s="43">
        <f t="shared" si="83"/>
        <v>1</v>
      </c>
      <c r="AR95" s="43">
        <f t="shared" si="83"/>
        <v>0</v>
      </c>
      <c r="AS95" s="43">
        <f t="shared" ref="AS95:BD95" si="84">SUM(COUNTIF(AS76:AS92,"&gt;=幹事"))</f>
        <v>0</v>
      </c>
      <c r="AT95" s="43">
        <f>SUM(COUNTIF(AT76:AT92,"&gt;=幹事"))</f>
        <v>0</v>
      </c>
      <c r="AU95" s="43">
        <f>SUM(COUNTIF(AU76:AU92,"&gt;=幹事"))</f>
        <v>0</v>
      </c>
      <c r="AV95" s="43">
        <f>SUM(COUNTIF(AV76:AV92,"&gt;=幹事"))</f>
        <v>0</v>
      </c>
      <c r="AW95" s="43">
        <f>SUM(COUNTIF(AW76:AW92,"&gt;=幹事"))</f>
        <v>0</v>
      </c>
      <c r="AX95" s="43">
        <f>SUM(COUNTIF(AX76:AX92,"&gt;=幹事"))</f>
        <v>0</v>
      </c>
      <c r="AY95" s="43">
        <f t="shared" si="84"/>
        <v>0</v>
      </c>
      <c r="AZ95" s="43">
        <f t="shared" si="84"/>
        <v>0</v>
      </c>
      <c r="BA95" s="43">
        <f t="shared" si="84"/>
        <v>0</v>
      </c>
      <c r="BB95" s="43">
        <f t="shared" si="84"/>
        <v>1</v>
      </c>
      <c r="BC95" s="43">
        <f t="shared" si="84"/>
        <v>1</v>
      </c>
      <c r="BD95" s="43">
        <f t="shared" si="84"/>
        <v>0</v>
      </c>
      <c r="BE95" s="43">
        <f t="shared" ref="BE95:BN95" si="85">SUM(COUNTIF(BE76:BE92,"&gt;=幹事"))</f>
        <v>0</v>
      </c>
      <c r="BF95" s="43">
        <f t="shared" si="85"/>
        <v>0</v>
      </c>
      <c r="BG95" s="43">
        <f t="shared" si="85"/>
        <v>0</v>
      </c>
      <c r="BH95" s="43">
        <f t="shared" si="85"/>
        <v>0</v>
      </c>
      <c r="BI95" s="43">
        <f t="shared" si="85"/>
        <v>0</v>
      </c>
      <c r="BJ95" s="43">
        <f t="shared" si="85"/>
        <v>0</v>
      </c>
      <c r="BK95" s="43">
        <f t="shared" si="85"/>
        <v>0</v>
      </c>
      <c r="BL95" s="43">
        <f t="shared" si="85"/>
        <v>0</v>
      </c>
      <c r="BM95" s="43">
        <f t="shared" si="85"/>
        <v>0</v>
      </c>
      <c r="BN95" s="43">
        <f t="shared" si="85"/>
        <v>0</v>
      </c>
      <c r="BO95" s="86">
        <f>SUM(COUNTIF(BO76:BO92,"&gt;=幹事"))</f>
        <v>0</v>
      </c>
    </row>
    <row r="96" spans="1:67" ht="13.5" thickBot="1" x14ac:dyDescent="0.25">
      <c r="A96" s="25"/>
      <c r="B96" s="25"/>
      <c r="F96" s="41"/>
      <c r="G96" s="26"/>
      <c r="H96" s="212" t="s">
        <v>66</v>
      </c>
      <c r="I96" s="213"/>
      <c r="J96" s="69">
        <f t="shared" ref="J96:R96" si="86">SUM(J95+J67)</f>
        <v>4</v>
      </c>
      <c r="K96" s="69">
        <f t="shared" si="86"/>
        <v>3</v>
      </c>
      <c r="L96" s="69">
        <f t="shared" si="86"/>
        <v>1</v>
      </c>
      <c r="M96" s="69">
        <f t="shared" si="86"/>
        <v>4</v>
      </c>
      <c r="N96" s="69">
        <f t="shared" si="86"/>
        <v>1</v>
      </c>
      <c r="O96" s="69">
        <f t="shared" si="86"/>
        <v>0</v>
      </c>
      <c r="P96" s="69">
        <f t="shared" si="86"/>
        <v>0</v>
      </c>
      <c r="Q96" s="69">
        <f t="shared" si="86"/>
        <v>0</v>
      </c>
      <c r="R96" s="69">
        <f t="shared" si="86"/>
        <v>0</v>
      </c>
      <c r="S96" s="69">
        <f t="shared" ref="S96:AG96" si="87">SUM(S95+S67)</f>
        <v>0</v>
      </c>
      <c r="T96" s="69">
        <f t="shared" si="87"/>
        <v>0</v>
      </c>
      <c r="U96" s="69">
        <f>SUM(U95+U67)</f>
        <v>0</v>
      </c>
      <c r="V96" s="69">
        <f>SUM(V95+V67)</f>
        <v>0</v>
      </c>
      <c r="W96" s="69">
        <f>SUM(W95+W67)</f>
        <v>0</v>
      </c>
      <c r="X96" s="69">
        <f>SUM(X95+X67)</f>
        <v>0</v>
      </c>
      <c r="Y96" s="69">
        <f t="shared" si="87"/>
        <v>0</v>
      </c>
      <c r="Z96" s="69">
        <f>SUM(Z95+Z67)</f>
        <v>2</v>
      </c>
      <c r="AA96" s="69">
        <f>SUM(AA95+AA67)</f>
        <v>0</v>
      </c>
      <c r="AB96" s="69">
        <f>SUM(AB95+AB75)</f>
        <v>0</v>
      </c>
      <c r="AC96" s="69">
        <f>SUM(AC95+AC75)</f>
        <v>0</v>
      </c>
      <c r="AD96" s="69">
        <f t="shared" si="87"/>
        <v>0</v>
      </c>
      <c r="AE96" s="69">
        <f t="shared" si="87"/>
        <v>0</v>
      </c>
      <c r="AF96" s="69">
        <f t="shared" si="87"/>
        <v>0</v>
      </c>
      <c r="AG96" s="69">
        <f t="shared" si="87"/>
        <v>0</v>
      </c>
      <c r="AH96" s="69">
        <f>SUM(AH95+AH67)</f>
        <v>0</v>
      </c>
      <c r="AI96" s="69">
        <f>SUM(AI95+AI67)</f>
        <v>0</v>
      </c>
      <c r="AJ96" s="69">
        <f>SUM(AJ95+AJ67)</f>
        <v>1</v>
      </c>
      <c r="AK96" s="69">
        <f t="shared" ref="AK96:AR96" si="88">SUM(AK95+AK67)</f>
        <v>0</v>
      </c>
      <c r="AL96" s="69">
        <f t="shared" si="88"/>
        <v>1</v>
      </c>
      <c r="AM96" s="69">
        <f t="shared" si="88"/>
        <v>1</v>
      </c>
      <c r="AN96" s="69">
        <f t="shared" si="88"/>
        <v>3</v>
      </c>
      <c r="AO96" s="69">
        <f t="shared" si="88"/>
        <v>0</v>
      </c>
      <c r="AP96" s="69">
        <f t="shared" si="88"/>
        <v>0</v>
      </c>
      <c r="AQ96" s="69">
        <f t="shared" si="88"/>
        <v>4</v>
      </c>
      <c r="AR96" s="69">
        <f t="shared" si="88"/>
        <v>0</v>
      </c>
      <c r="AS96" s="69">
        <f t="shared" ref="AS96:BD96" si="89">SUM(AS95+AS67)</f>
        <v>0</v>
      </c>
      <c r="AT96" s="69">
        <f>SUM(AT95+AT67)</f>
        <v>0</v>
      </c>
      <c r="AU96" s="69">
        <f>SUM(AU95+AU67)</f>
        <v>0</v>
      </c>
      <c r="AV96" s="69">
        <f>SUM(AV95+AV67)</f>
        <v>0</v>
      </c>
      <c r="AW96" s="69">
        <f>SUM(AW95+AW67)</f>
        <v>0</v>
      </c>
      <c r="AX96" s="69">
        <f>SUM(AX95+AX67)</f>
        <v>0</v>
      </c>
      <c r="AY96" s="69">
        <f t="shared" si="89"/>
        <v>0</v>
      </c>
      <c r="AZ96" s="69">
        <f t="shared" si="89"/>
        <v>0</v>
      </c>
      <c r="BA96" s="69">
        <f t="shared" si="89"/>
        <v>0</v>
      </c>
      <c r="BB96" s="69">
        <f t="shared" si="89"/>
        <v>3</v>
      </c>
      <c r="BC96" s="69">
        <f t="shared" si="89"/>
        <v>2</v>
      </c>
      <c r="BD96" s="69">
        <f t="shared" si="89"/>
        <v>0</v>
      </c>
      <c r="BE96" s="69">
        <f t="shared" ref="BE96:BN96" si="90">SUM(BE95+BE67)</f>
        <v>1</v>
      </c>
      <c r="BF96" s="69">
        <f t="shared" si="90"/>
        <v>2</v>
      </c>
      <c r="BG96" s="69">
        <f t="shared" si="90"/>
        <v>2</v>
      </c>
      <c r="BH96" s="69">
        <f t="shared" si="90"/>
        <v>1</v>
      </c>
      <c r="BI96" s="69">
        <f t="shared" si="90"/>
        <v>0</v>
      </c>
      <c r="BJ96" s="69">
        <f t="shared" si="90"/>
        <v>1</v>
      </c>
      <c r="BK96" s="69">
        <f t="shared" si="90"/>
        <v>0</v>
      </c>
      <c r="BL96" s="69">
        <f t="shared" si="90"/>
        <v>0</v>
      </c>
      <c r="BM96" s="69">
        <f t="shared" si="90"/>
        <v>0</v>
      </c>
      <c r="BN96" s="69">
        <f t="shared" si="90"/>
        <v>0</v>
      </c>
      <c r="BO96" s="89">
        <f>SUM(BO95+BO67)</f>
        <v>0</v>
      </c>
    </row>
    <row r="97" spans="1:67" ht="17" thickBot="1" x14ac:dyDescent="0.3">
      <c r="D97" s="4"/>
      <c r="E97" s="4"/>
    </row>
    <row r="98" spans="1:67" x14ac:dyDescent="0.2">
      <c r="I98" t="s">
        <v>649</v>
      </c>
      <c r="J98" s="44" t="s">
        <v>52</v>
      </c>
      <c r="K98" s="7" t="s">
        <v>52</v>
      </c>
      <c r="L98" s="7"/>
      <c r="M98" s="7"/>
      <c r="N98" s="7"/>
      <c r="O98" s="7"/>
      <c r="P98" s="45" t="s">
        <v>49</v>
      </c>
      <c r="Q98" s="7" t="s">
        <v>71</v>
      </c>
      <c r="R98" s="7"/>
      <c r="S98" s="46"/>
      <c r="T98" s="77"/>
      <c r="U98" s="7" t="s">
        <v>168</v>
      </c>
      <c r="V98" s="7"/>
      <c r="W98" s="7"/>
      <c r="X98" s="7"/>
      <c r="Y98" s="7"/>
      <c r="Z98" s="46"/>
      <c r="AA98"/>
      <c r="AB98"/>
      <c r="AC98"/>
      <c r="AD98"/>
      <c r="AF98"/>
      <c r="AG98"/>
      <c r="AI98"/>
      <c r="AJ98"/>
      <c r="AK98"/>
      <c r="AM98"/>
      <c r="AN98"/>
      <c r="AO98"/>
      <c r="AQ98"/>
      <c r="AR98"/>
      <c r="AS98"/>
      <c r="AT98"/>
      <c r="AU98"/>
      <c r="AW98"/>
      <c r="AX98"/>
      <c r="AY98"/>
      <c r="BA98"/>
      <c r="BB98"/>
      <c r="BC98"/>
      <c r="BD98"/>
      <c r="BE98"/>
      <c r="BF98"/>
      <c r="BG98"/>
      <c r="BH98"/>
      <c r="BI98"/>
      <c r="BK98"/>
      <c r="BL98"/>
      <c r="BM98"/>
      <c r="BN98"/>
      <c r="BO98"/>
    </row>
    <row r="99" spans="1:67" x14ac:dyDescent="0.2">
      <c r="J99" s="47" t="s">
        <v>69</v>
      </c>
      <c r="K99" s="48" t="s">
        <v>70</v>
      </c>
      <c r="L99" s="48"/>
      <c r="M99" s="48"/>
      <c r="N99" s="48"/>
      <c r="O99" s="48"/>
      <c r="P99" s="75" t="s">
        <v>67</v>
      </c>
      <c r="Q99" s="49" t="s">
        <v>68</v>
      </c>
      <c r="R99" s="50"/>
      <c r="S99" s="51"/>
      <c r="T99" s="76"/>
      <c r="U99" s="49"/>
      <c r="V99" s="50"/>
      <c r="W99" s="50"/>
      <c r="X99" s="50"/>
      <c r="Y99" s="50"/>
      <c r="Z99" s="51"/>
      <c r="AA99"/>
      <c r="AB99"/>
      <c r="AC99"/>
      <c r="AD99"/>
      <c r="AF99"/>
      <c r="AG99"/>
      <c r="AI99"/>
      <c r="AJ99"/>
      <c r="AK99"/>
      <c r="AM99"/>
      <c r="AN99"/>
      <c r="AO99"/>
      <c r="AQ99"/>
      <c r="AR99"/>
      <c r="AS99"/>
      <c r="AT99"/>
      <c r="AU99"/>
      <c r="AW99"/>
      <c r="AX99"/>
      <c r="AY99"/>
      <c r="BA99"/>
      <c r="BB99"/>
      <c r="BC99"/>
      <c r="BD99"/>
      <c r="BE99"/>
      <c r="BF99"/>
      <c r="BG99"/>
      <c r="BH99"/>
      <c r="BI99"/>
      <c r="BK99"/>
      <c r="BL99"/>
      <c r="BM99"/>
      <c r="BN99"/>
      <c r="BO99"/>
    </row>
    <row r="100" spans="1:67" ht="13.5" thickBot="1" x14ac:dyDescent="0.25">
      <c r="J100" s="78" t="s">
        <v>167</v>
      </c>
      <c r="K100" s="52" t="s">
        <v>1002</v>
      </c>
      <c r="L100" s="53"/>
      <c r="M100" s="54"/>
      <c r="N100" s="54"/>
      <c r="O100" s="54"/>
      <c r="P100" s="55" t="s">
        <v>72</v>
      </c>
      <c r="Q100" s="52" t="s">
        <v>73</v>
      </c>
      <c r="R100" s="53"/>
      <c r="S100" s="56"/>
      <c r="T100" s="55"/>
      <c r="U100" s="52"/>
      <c r="V100" s="53"/>
      <c r="W100" s="53"/>
      <c r="X100" s="53"/>
      <c r="Y100" s="53"/>
      <c r="Z100" s="56"/>
      <c r="AA100"/>
      <c r="AB100"/>
      <c r="AC100"/>
      <c r="AD100"/>
      <c r="AF100"/>
      <c r="AG100"/>
      <c r="AI100"/>
      <c r="AJ100"/>
      <c r="AK100"/>
      <c r="AM100"/>
      <c r="AN100"/>
      <c r="AO100"/>
      <c r="AQ100"/>
      <c r="AR100"/>
      <c r="AS100"/>
      <c r="AT100"/>
      <c r="AU100"/>
      <c r="AW100"/>
      <c r="AX100"/>
      <c r="AY100"/>
      <c r="BA100"/>
      <c r="BB100"/>
      <c r="BC100"/>
      <c r="BD100"/>
      <c r="BE100"/>
      <c r="BF100"/>
      <c r="BG100"/>
      <c r="BH100"/>
      <c r="BI100"/>
      <c r="BK100"/>
      <c r="BL100"/>
      <c r="BM100"/>
      <c r="BN100"/>
      <c r="BO100"/>
    </row>
    <row r="101" spans="1:67" ht="13.5" thickBot="1" x14ac:dyDescent="0.25"/>
    <row r="102" spans="1:67" x14ac:dyDescent="0.2">
      <c r="A102" s="247" t="s">
        <v>1</v>
      </c>
      <c r="B102" s="216" t="s">
        <v>3</v>
      </c>
      <c r="C102" s="216" t="s">
        <v>5</v>
      </c>
      <c r="D102" s="216" t="str">
        <f>D5</f>
        <v>住所／情報(2023/1/1全確認)</v>
      </c>
      <c r="E102" s="228" t="str">
        <f>E5</f>
        <v>URL(公式HPのみ)
(2024/1/1全確認)</v>
      </c>
      <c r="F102" s="230" t="s">
        <v>7</v>
      </c>
      <c r="G102" s="216" t="s">
        <v>9</v>
      </c>
      <c r="H102" s="218" t="s">
        <v>11</v>
      </c>
      <c r="I102" s="220" t="s">
        <v>13</v>
      </c>
      <c r="J102" s="7" t="s">
        <v>14</v>
      </c>
      <c r="K102" s="7"/>
      <c r="L102" s="8"/>
      <c r="M102" s="8"/>
      <c r="N102" s="8"/>
      <c r="O102" s="8"/>
      <c r="P102" s="7"/>
      <c r="Q102" s="7"/>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7"/>
      <c r="AR102" s="8"/>
      <c r="AS102" s="8"/>
      <c r="AT102" s="8"/>
      <c r="AU102" s="8"/>
      <c r="AV102" s="8"/>
      <c r="AW102" s="8"/>
      <c r="AX102" s="8"/>
      <c r="AY102" s="8"/>
      <c r="AZ102" s="8"/>
      <c r="BA102" s="8"/>
      <c r="BB102" s="7"/>
      <c r="BC102" s="8"/>
      <c r="BD102" s="8"/>
      <c r="BE102" s="8"/>
      <c r="BF102" s="8"/>
      <c r="BG102" s="8"/>
      <c r="BH102" s="8"/>
      <c r="BI102" s="8"/>
      <c r="BJ102" s="8"/>
      <c r="BK102" s="8"/>
      <c r="BL102" s="8"/>
      <c r="BM102" s="8"/>
      <c r="BN102" s="8"/>
      <c r="BO102" s="9"/>
    </row>
    <row r="103" spans="1:67" s="2" customFormat="1" ht="26.5" thickBot="1" x14ac:dyDescent="0.25">
      <c r="A103" s="248"/>
      <c r="B103" s="217"/>
      <c r="C103" s="217"/>
      <c r="D103" s="217"/>
      <c r="E103" s="229"/>
      <c r="F103" s="231"/>
      <c r="G103" s="217"/>
      <c r="H103" s="219"/>
      <c r="I103" s="221"/>
      <c r="J103" s="10" t="str">
        <f t="shared" ref="J103:R103" si="91">J6</f>
        <v>Tosh</v>
      </c>
      <c r="K103" s="11" t="str">
        <f t="shared" si="91"/>
        <v>岸野姉</v>
      </c>
      <c r="L103" s="11" t="str">
        <f t="shared" si="91"/>
        <v>善恵姉</v>
      </c>
      <c r="M103" s="11" t="str">
        <f t="shared" si="91"/>
        <v>上野兄</v>
      </c>
      <c r="N103" s="11" t="str">
        <f t="shared" si="91"/>
        <v>Amita
姉</v>
      </c>
      <c r="O103" s="11" t="str">
        <f t="shared" si="91"/>
        <v>長島兄</v>
      </c>
      <c r="P103" s="11" t="str">
        <f t="shared" si="91"/>
        <v>悠姉</v>
      </c>
      <c r="Q103" s="11" t="str">
        <f t="shared" si="91"/>
        <v>Tanmay兄</v>
      </c>
      <c r="R103" s="11" t="str">
        <f t="shared" si="91"/>
        <v>前川
浩)兄</v>
      </c>
      <c r="S103" s="11" t="str">
        <f t="shared" ref="S103:AG103" si="92">S6</f>
        <v>前川
紀)姉</v>
      </c>
      <c r="T103" s="11" t="str">
        <f t="shared" si="92"/>
        <v>前川
あ))姉</v>
      </c>
      <c r="U103" s="11" t="str">
        <f>U6</f>
        <v>千恵美姉</v>
      </c>
      <c r="V103" s="11" t="str">
        <f>V6</f>
        <v>柴田兄</v>
      </c>
      <c r="W103" s="11" t="str">
        <f>W6</f>
        <v>須坂姉</v>
      </c>
      <c r="X103" s="11" t="str">
        <f>X6</f>
        <v>勇輝兄</v>
      </c>
      <c r="Y103" s="11" t="str">
        <f t="shared" si="92"/>
        <v>Nimish兄</v>
      </c>
      <c r="Z103" s="71" t="str">
        <f>Z6</f>
        <v>亜紀子姉</v>
      </c>
      <c r="AA103" s="71" t="str">
        <f>AA6</f>
        <v>山田兄</v>
      </c>
      <c r="AB103" s="71"/>
      <c r="AC103" s="71"/>
      <c r="AD103" s="71" t="str">
        <f t="shared" si="92"/>
        <v>原園姉</v>
      </c>
      <c r="AE103" s="71" t="str">
        <f t="shared" si="92"/>
        <v>渡部姉</v>
      </c>
      <c r="AF103" s="71" t="str">
        <f t="shared" si="92"/>
        <v>香織姉</v>
      </c>
      <c r="AG103" s="71" t="str">
        <f t="shared" si="92"/>
        <v>田嶋姉</v>
      </c>
      <c r="AH103" s="71" t="str">
        <f>AH6</f>
        <v>藤田兄</v>
      </c>
      <c r="AI103" s="71" t="str">
        <f>AI6</f>
        <v>藤田姉</v>
      </c>
      <c r="AJ103" s="71" t="str">
        <f>AJ6</f>
        <v>佐藤兄</v>
      </c>
      <c r="AK103" s="71" t="str">
        <f t="shared" ref="AK103:AR103" si="93">AK6</f>
        <v>島尾姉</v>
      </c>
      <c r="AL103" s="71" t="str">
        <f t="shared" si="93"/>
        <v>風間兄</v>
      </c>
      <c r="AM103" s="71" t="str">
        <f t="shared" si="93"/>
        <v>風間姉</v>
      </c>
      <c r="AN103" s="71" t="str">
        <f t="shared" si="93"/>
        <v>福田姉</v>
      </c>
      <c r="AO103" s="71" t="str">
        <f t="shared" si="93"/>
        <v>中村兄</v>
      </c>
      <c r="AP103" s="71" t="str">
        <f t="shared" si="93"/>
        <v>名久井兄</v>
      </c>
      <c r="AQ103" s="71" t="str">
        <f t="shared" si="93"/>
        <v>山中兄</v>
      </c>
      <c r="AR103" s="71" t="str">
        <f t="shared" si="93"/>
        <v>山中姉</v>
      </c>
      <c r="AS103" s="71" t="str">
        <f t="shared" ref="AS103:BD103" si="94">AS6</f>
        <v>西宇兄</v>
      </c>
      <c r="AT103" s="71" t="str">
        <f>AT6</f>
        <v>岡本姉</v>
      </c>
      <c r="AU103" s="71" t="str">
        <f>AU6</f>
        <v>早川姉</v>
      </c>
      <c r="AV103" s="71" t="str">
        <f>AV6</f>
        <v>佐奈子姉</v>
      </c>
      <c r="AW103" s="71" t="str">
        <f>AW6</f>
        <v>秋山姉</v>
      </c>
      <c r="AX103" s="71" t="str">
        <f>AX6</f>
        <v>田中兄</v>
      </c>
      <c r="AY103" s="71" t="str">
        <f t="shared" si="94"/>
        <v>星島姉</v>
      </c>
      <c r="AZ103" s="71" t="str">
        <f t="shared" si="94"/>
        <v>安谷屋兄</v>
      </c>
      <c r="BA103" s="71" t="str">
        <f t="shared" si="94"/>
        <v>菅谷兄</v>
      </c>
      <c r="BB103" s="71" t="str">
        <f t="shared" si="94"/>
        <v>中嶌姉</v>
      </c>
      <c r="BC103" s="71" t="str">
        <f t="shared" si="94"/>
        <v>井上
(美)姉</v>
      </c>
      <c r="BD103" s="71" t="str">
        <f t="shared" si="94"/>
        <v>徳永兄</v>
      </c>
      <c r="BE103" s="71" t="str">
        <f t="shared" ref="BE103:BK103" si="95">BE6</f>
        <v>崇之兄</v>
      </c>
      <c r="BF103" s="71" t="str">
        <f t="shared" si="95"/>
        <v>金子兄</v>
      </c>
      <c r="BG103" s="71" t="str">
        <f t="shared" si="95"/>
        <v>河野姉</v>
      </c>
      <c r="BH103" s="71" t="str">
        <f t="shared" si="95"/>
        <v>松下姉</v>
      </c>
      <c r="BI103" s="71" t="str">
        <f t="shared" si="95"/>
        <v>薮内姉</v>
      </c>
      <c r="BJ103" s="71" t="str">
        <f t="shared" si="95"/>
        <v>督兄</v>
      </c>
      <c r="BK103" s="71" t="str">
        <f t="shared" si="95"/>
        <v>内住姉</v>
      </c>
      <c r="BL103" s="71" t="str">
        <f>BL6</f>
        <v>戸谷姉</v>
      </c>
      <c r="BM103" s="71" t="str">
        <f>BM6</f>
        <v>野村姉</v>
      </c>
      <c r="BN103" s="71" t="str">
        <f>BN6</f>
        <v>吉川姉</v>
      </c>
      <c r="BO103" s="73" t="s">
        <v>40</v>
      </c>
    </row>
    <row r="104" spans="1:67" s="2" customFormat="1" ht="14" thickTop="1" thickBot="1" x14ac:dyDescent="0.25">
      <c r="A104" s="265" t="s">
        <v>132</v>
      </c>
      <c r="B104" s="266"/>
      <c r="C104" s="238" t="s">
        <v>133</v>
      </c>
      <c r="D104" s="239"/>
      <c r="E104" s="239"/>
      <c r="F104" s="239"/>
      <c r="G104" s="239"/>
      <c r="H104" s="240"/>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2"/>
      <c r="AZ104" s="12"/>
      <c r="BA104" s="12"/>
      <c r="BB104" s="12"/>
      <c r="BC104" s="12"/>
      <c r="BD104" s="12"/>
      <c r="BE104" s="12"/>
      <c r="BF104" s="12"/>
      <c r="BG104" s="12"/>
      <c r="BH104" s="12"/>
      <c r="BI104" s="12"/>
      <c r="BJ104" s="12"/>
      <c r="BK104" s="12"/>
      <c r="BL104" s="12"/>
      <c r="BM104" s="12"/>
      <c r="BN104" s="12"/>
      <c r="BO104" s="12"/>
    </row>
    <row r="105" spans="1:67" s="25" customFormat="1" ht="91.5" thickTop="1" x14ac:dyDescent="0.2">
      <c r="A105" s="23">
        <v>38</v>
      </c>
      <c r="B105" s="27" t="s">
        <v>134</v>
      </c>
      <c r="C105" s="61" t="s">
        <v>1211</v>
      </c>
      <c r="D105" s="130" t="s">
        <v>1210</v>
      </c>
      <c r="E105" s="16" t="s">
        <v>158</v>
      </c>
      <c r="F105" s="17">
        <v>4000</v>
      </c>
      <c r="G105" s="24">
        <v>39133</v>
      </c>
      <c r="H105" s="19" t="s">
        <v>858</v>
      </c>
      <c r="I105" s="20">
        <f t="shared" ref="I105:I129" si="96">COUNTIF(J105:BO105,"&gt;×")</f>
        <v>4</v>
      </c>
      <c r="J105" s="22" t="s">
        <v>51</v>
      </c>
      <c r="K105" s="22" t="s">
        <v>52</v>
      </c>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t="s">
        <v>51</v>
      </c>
      <c r="AP105" s="22"/>
      <c r="AQ105" s="22" t="s">
        <v>51</v>
      </c>
      <c r="AR105" s="22"/>
      <c r="AS105" s="22"/>
      <c r="AT105" s="22"/>
      <c r="AU105" s="22"/>
      <c r="AV105" s="22"/>
      <c r="AW105" s="22"/>
      <c r="AX105" s="22"/>
      <c r="AY105" s="22"/>
      <c r="AZ105" s="22"/>
      <c r="BA105" s="22"/>
      <c r="BB105" s="22"/>
      <c r="BC105" s="22"/>
      <c r="BD105" s="22"/>
      <c r="BE105" s="22"/>
      <c r="BF105" s="22"/>
      <c r="BG105" s="22"/>
      <c r="BH105" s="22"/>
      <c r="BI105" s="22"/>
      <c r="BJ105" s="22"/>
      <c r="BK105" s="22"/>
      <c r="BL105" s="22"/>
      <c r="BM105" s="22"/>
      <c r="BN105" s="22"/>
      <c r="BO105" s="87"/>
    </row>
    <row r="106" spans="1:67" s="25" customFormat="1" ht="91" x14ac:dyDescent="0.2">
      <c r="A106" s="117">
        <v>39</v>
      </c>
      <c r="B106" s="124" t="s">
        <v>135</v>
      </c>
      <c r="C106" s="126" t="s">
        <v>686</v>
      </c>
      <c r="D106" s="137" t="s">
        <v>390</v>
      </c>
      <c r="E106" s="31" t="s">
        <v>55</v>
      </c>
      <c r="F106" s="17">
        <v>2500</v>
      </c>
      <c r="G106" s="24">
        <v>39150</v>
      </c>
      <c r="H106" s="19" t="s">
        <v>859</v>
      </c>
      <c r="I106" s="20">
        <f t="shared" si="96"/>
        <v>4</v>
      </c>
      <c r="J106" s="22" t="s">
        <v>51</v>
      </c>
      <c r="K106" s="22" t="s">
        <v>51</v>
      </c>
      <c r="L106" s="22" t="s">
        <v>51</v>
      </c>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t="s">
        <v>49</v>
      </c>
      <c r="AP106" s="22"/>
      <c r="AQ106" s="22" t="s">
        <v>52</v>
      </c>
      <c r="AR106" s="22"/>
      <c r="AS106" s="22"/>
      <c r="AT106" s="22"/>
      <c r="AU106" s="22"/>
      <c r="AV106" s="22"/>
      <c r="AW106" s="22"/>
      <c r="AX106" s="22"/>
      <c r="AY106" s="22"/>
      <c r="AZ106" s="22"/>
      <c r="BA106" s="22"/>
      <c r="BB106" s="22" t="s">
        <v>49</v>
      </c>
      <c r="BC106" s="22" t="s">
        <v>49</v>
      </c>
      <c r="BD106" s="22"/>
      <c r="BE106" s="22"/>
      <c r="BF106" s="22"/>
      <c r="BG106" s="22"/>
      <c r="BH106" s="22"/>
      <c r="BI106" s="22"/>
      <c r="BJ106" s="22"/>
      <c r="BK106" s="22"/>
      <c r="BL106" s="22"/>
      <c r="BM106" s="22"/>
      <c r="BN106" s="22"/>
      <c r="BO106" s="82"/>
    </row>
    <row r="107" spans="1:67" s="25" customFormat="1" ht="78" x14ac:dyDescent="0.2">
      <c r="A107" s="117">
        <v>40</v>
      </c>
      <c r="B107" s="124" t="s">
        <v>136</v>
      </c>
      <c r="C107" s="126" t="s">
        <v>687</v>
      </c>
      <c r="D107" s="137" t="s">
        <v>350</v>
      </c>
      <c r="E107" s="31" t="s">
        <v>55</v>
      </c>
      <c r="F107" s="17">
        <v>5400</v>
      </c>
      <c r="G107" s="24">
        <v>39212</v>
      </c>
      <c r="H107" s="19" t="s">
        <v>860</v>
      </c>
      <c r="I107" s="20">
        <f t="shared" si="96"/>
        <v>6</v>
      </c>
      <c r="J107" s="22" t="s">
        <v>51</v>
      </c>
      <c r="K107" s="22" t="s">
        <v>51</v>
      </c>
      <c r="L107" s="22" t="s">
        <v>49</v>
      </c>
      <c r="M107" s="22" t="s">
        <v>51</v>
      </c>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t="s">
        <v>52</v>
      </c>
      <c r="AL107" s="22" t="s">
        <v>49</v>
      </c>
      <c r="AM107" s="22"/>
      <c r="AN107" s="22"/>
      <c r="AO107" s="22" t="s">
        <v>51</v>
      </c>
      <c r="AP107" s="22"/>
      <c r="AQ107" s="22" t="s">
        <v>51</v>
      </c>
      <c r="AR107" s="22"/>
      <c r="AS107" s="22"/>
      <c r="AT107" s="22"/>
      <c r="AU107" s="22"/>
      <c r="AV107" s="22"/>
      <c r="AW107" s="22"/>
      <c r="AX107" s="22"/>
      <c r="AY107" s="22"/>
      <c r="AZ107" s="22"/>
      <c r="BA107" s="22"/>
      <c r="BB107" s="22" t="s">
        <v>49</v>
      </c>
      <c r="BC107" s="22" t="s">
        <v>49</v>
      </c>
      <c r="BD107" s="22"/>
      <c r="BE107" s="22"/>
      <c r="BF107" s="22"/>
      <c r="BG107" s="22"/>
      <c r="BH107" s="22"/>
      <c r="BI107" s="22"/>
      <c r="BJ107" s="22"/>
      <c r="BK107" s="22"/>
      <c r="BL107" s="22"/>
      <c r="BM107" s="22"/>
      <c r="BN107" s="22"/>
      <c r="BO107" s="82"/>
    </row>
    <row r="108" spans="1:67" s="25" customFormat="1" ht="91" x14ac:dyDescent="0.2">
      <c r="A108" s="117">
        <v>41</v>
      </c>
      <c r="B108" s="124" t="s">
        <v>137</v>
      </c>
      <c r="C108" s="126" t="s">
        <v>773</v>
      </c>
      <c r="D108" s="137" t="s">
        <v>670</v>
      </c>
      <c r="E108" s="31" t="s">
        <v>55</v>
      </c>
      <c r="F108" s="17">
        <v>6000</v>
      </c>
      <c r="G108" s="24">
        <v>39247</v>
      </c>
      <c r="H108" s="19" t="s">
        <v>861</v>
      </c>
      <c r="I108" s="20">
        <f t="shared" si="96"/>
        <v>4</v>
      </c>
      <c r="J108" s="22" t="s">
        <v>51</v>
      </c>
      <c r="K108" s="22" t="s">
        <v>51</v>
      </c>
      <c r="L108" s="22" t="s">
        <v>52</v>
      </c>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2" t="s">
        <v>51</v>
      </c>
      <c r="BE108" s="22"/>
      <c r="BF108" s="22"/>
      <c r="BG108" s="22"/>
      <c r="BH108" s="22"/>
      <c r="BI108" s="22"/>
      <c r="BJ108" s="22"/>
      <c r="BK108" s="22"/>
      <c r="BL108" s="22"/>
      <c r="BM108" s="22"/>
      <c r="BN108" s="22"/>
      <c r="BO108" s="82"/>
    </row>
    <row r="109" spans="1:67" s="25" customFormat="1" ht="117" x14ac:dyDescent="0.2">
      <c r="A109" s="23">
        <v>42</v>
      </c>
      <c r="B109" s="27" t="s">
        <v>1144</v>
      </c>
      <c r="C109" s="61" t="s">
        <v>1145</v>
      </c>
      <c r="D109" s="130" t="s">
        <v>1146</v>
      </c>
      <c r="E109" s="16" t="s">
        <v>821</v>
      </c>
      <c r="F109" s="17">
        <v>2300</v>
      </c>
      <c r="G109" s="24">
        <v>39273</v>
      </c>
      <c r="H109" s="19" t="s">
        <v>862</v>
      </c>
      <c r="I109" s="20">
        <f t="shared" si="96"/>
        <v>4</v>
      </c>
      <c r="J109" s="22" t="s">
        <v>156</v>
      </c>
      <c r="K109" s="22" t="s">
        <v>156</v>
      </c>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t="s">
        <v>52</v>
      </c>
      <c r="AP109" s="22"/>
      <c r="AQ109" s="22" t="s">
        <v>156</v>
      </c>
      <c r="AR109" s="22"/>
      <c r="AS109" s="22"/>
      <c r="AT109" s="22"/>
      <c r="AU109" s="22"/>
      <c r="AV109" s="22"/>
      <c r="AW109" s="22"/>
      <c r="AX109" s="22"/>
      <c r="AY109" s="22"/>
      <c r="AZ109" s="22"/>
      <c r="BA109" s="22"/>
      <c r="BB109" s="22"/>
      <c r="BC109" s="22"/>
      <c r="BD109" s="22"/>
      <c r="BE109" s="22"/>
      <c r="BF109" s="22"/>
      <c r="BG109" s="22"/>
      <c r="BH109" s="22"/>
      <c r="BI109" s="22"/>
      <c r="BJ109" s="22"/>
      <c r="BK109" s="22"/>
      <c r="BL109" s="22"/>
      <c r="BM109" s="22"/>
      <c r="BN109" s="22"/>
      <c r="BO109" s="82"/>
    </row>
    <row r="110" spans="1:67" s="25" customFormat="1" ht="91" x14ac:dyDescent="0.2">
      <c r="A110" s="117">
        <v>43</v>
      </c>
      <c r="B110" s="124" t="s">
        <v>143</v>
      </c>
      <c r="C110" s="126" t="s">
        <v>688</v>
      </c>
      <c r="D110" s="137" t="s">
        <v>351</v>
      </c>
      <c r="E110" s="31" t="s">
        <v>55</v>
      </c>
      <c r="F110" s="17">
        <v>4500</v>
      </c>
      <c r="G110" s="24">
        <v>39330</v>
      </c>
      <c r="H110" s="19" t="s">
        <v>863</v>
      </c>
      <c r="I110" s="20">
        <f t="shared" si="96"/>
        <v>4</v>
      </c>
      <c r="J110" s="22" t="s">
        <v>159</v>
      </c>
      <c r="K110" s="22" t="s">
        <v>159</v>
      </c>
      <c r="L110" s="22" t="s">
        <v>159</v>
      </c>
      <c r="M110" s="22" t="s">
        <v>52</v>
      </c>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2"/>
      <c r="BE110" s="22"/>
      <c r="BF110" s="22"/>
      <c r="BG110" s="22"/>
      <c r="BH110" s="22"/>
      <c r="BI110" s="22"/>
      <c r="BJ110" s="22"/>
      <c r="BK110" s="22"/>
      <c r="BL110" s="22"/>
      <c r="BM110" s="22"/>
      <c r="BN110" s="22"/>
      <c r="BO110" s="82"/>
    </row>
    <row r="111" spans="1:67" s="25" customFormat="1" ht="143" x14ac:dyDescent="0.2">
      <c r="A111" s="23">
        <v>44</v>
      </c>
      <c r="B111" s="27" t="s">
        <v>139</v>
      </c>
      <c r="C111" s="61" t="s">
        <v>1147</v>
      </c>
      <c r="D111" s="130" t="s">
        <v>1148</v>
      </c>
      <c r="E111" s="70" t="s">
        <v>635</v>
      </c>
      <c r="F111" s="17">
        <v>4200</v>
      </c>
      <c r="G111" s="24">
        <v>39353</v>
      </c>
      <c r="H111" s="19" t="s">
        <v>161</v>
      </c>
      <c r="I111" s="20">
        <f t="shared" si="96"/>
        <v>6</v>
      </c>
      <c r="J111" s="22" t="s">
        <v>159</v>
      </c>
      <c r="K111" s="22" t="s">
        <v>159</v>
      </c>
      <c r="L111" s="22" t="s">
        <v>159</v>
      </c>
      <c r="M111" s="22" t="s">
        <v>159</v>
      </c>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t="s">
        <v>159</v>
      </c>
      <c r="AP111" s="22"/>
      <c r="AQ111" s="22"/>
      <c r="AR111" s="22"/>
      <c r="AS111" s="22"/>
      <c r="AT111" s="22"/>
      <c r="AU111" s="22"/>
      <c r="AV111" s="22"/>
      <c r="AW111" s="22"/>
      <c r="AX111" s="22"/>
      <c r="AY111" s="22"/>
      <c r="AZ111" s="22"/>
      <c r="BA111" s="22"/>
      <c r="BB111" s="22"/>
      <c r="BC111" s="22"/>
      <c r="BD111" s="22" t="s">
        <v>160</v>
      </c>
      <c r="BE111" s="22"/>
      <c r="BF111" s="22"/>
      <c r="BG111" s="22"/>
      <c r="BH111" s="22"/>
      <c r="BI111" s="22"/>
      <c r="BJ111" s="22"/>
      <c r="BK111" s="22"/>
      <c r="BL111" s="22"/>
      <c r="BM111" s="22"/>
      <c r="BN111" s="22"/>
      <c r="BO111" s="82"/>
    </row>
    <row r="112" spans="1:67" s="25" customFormat="1" ht="91" x14ac:dyDescent="0.2">
      <c r="A112" s="117">
        <v>45</v>
      </c>
      <c r="B112" s="124" t="s">
        <v>162</v>
      </c>
      <c r="C112" s="126" t="s">
        <v>258</v>
      </c>
      <c r="D112" s="197" t="s">
        <v>163</v>
      </c>
      <c r="E112" s="31" t="s">
        <v>55</v>
      </c>
      <c r="F112" s="17">
        <v>1000</v>
      </c>
      <c r="G112" s="24">
        <v>39382</v>
      </c>
      <c r="H112" s="19" t="s">
        <v>864</v>
      </c>
      <c r="I112" s="20">
        <f t="shared" si="96"/>
        <v>4</v>
      </c>
      <c r="J112" s="22" t="s">
        <v>159</v>
      </c>
      <c r="K112" s="22" t="s">
        <v>52</v>
      </c>
      <c r="L112" s="22" t="s">
        <v>159</v>
      </c>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t="s">
        <v>167</v>
      </c>
      <c r="AQ112" s="22"/>
      <c r="AR112" s="22"/>
      <c r="AS112" s="22"/>
      <c r="AT112" s="22"/>
      <c r="AU112" s="22"/>
      <c r="AV112" s="22"/>
      <c r="AW112" s="22"/>
      <c r="AX112" s="22"/>
      <c r="AY112" s="22"/>
      <c r="AZ112" s="22"/>
      <c r="BA112" s="22"/>
      <c r="BB112" s="22"/>
      <c r="BC112" s="22"/>
      <c r="BD112" s="22"/>
      <c r="BE112" s="22"/>
      <c r="BF112" s="22"/>
      <c r="BG112" s="22"/>
      <c r="BH112" s="22"/>
      <c r="BI112" s="22"/>
      <c r="BJ112" s="22"/>
      <c r="BK112" s="22"/>
      <c r="BL112" s="22"/>
      <c r="BM112" s="22"/>
      <c r="BN112" s="22"/>
      <c r="BO112" s="82"/>
    </row>
    <row r="113" spans="1:67" s="25" customFormat="1" ht="91" x14ac:dyDescent="0.2">
      <c r="A113" s="117">
        <v>46</v>
      </c>
      <c r="B113" s="124" t="s">
        <v>144</v>
      </c>
      <c r="C113" s="126" t="s">
        <v>1011</v>
      </c>
      <c r="D113" s="197" t="s">
        <v>352</v>
      </c>
      <c r="E113" s="31" t="s">
        <v>55</v>
      </c>
      <c r="F113" s="17">
        <v>10000</v>
      </c>
      <c r="G113" s="24">
        <v>39429</v>
      </c>
      <c r="H113" s="19" t="s">
        <v>865</v>
      </c>
      <c r="I113" s="20">
        <f t="shared" si="96"/>
        <v>7</v>
      </c>
      <c r="J113" s="22" t="s">
        <v>159</v>
      </c>
      <c r="K113" s="22" t="s">
        <v>159</v>
      </c>
      <c r="L113" s="22" t="s">
        <v>160</v>
      </c>
      <c r="M113" s="22" t="s">
        <v>159</v>
      </c>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t="s">
        <v>159</v>
      </c>
      <c r="AM113" s="22"/>
      <c r="AN113" s="22"/>
      <c r="AO113" s="22" t="s">
        <v>159</v>
      </c>
      <c r="AP113" s="22"/>
      <c r="AQ113" s="22"/>
      <c r="AR113" s="22"/>
      <c r="AS113" s="22"/>
      <c r="AT113" s="22"/>
      <c r="AU113" s="22"/>
      <c r="AV113" s="22"/>
      <c r="AW113" s="22"/>
      <c r="AX113" s="22"/>
      <c r="AY113" s="22" t="s">
        <v>167</v>
      </c>
      <c r="AZ113" s="22"/>
      <c r="BA113" s="22"/>
      <c r="BB113" s="22"/>
      <c r="BC113" s="22"/>
      <c r="BD113" s="22"/>
      <c r="BE113" s="22"/>
      <c r="BF113" s="22"/>
      <c r="BG113" s="22"/>
      <c r="BH113" s="22"/>
      <c r="BI113" s="22"/>
      <c r="BJ113" s="22"/>
      <c r="BK113" s="22"/>
      <c r="BL113" s="22"/>
      <c r="BM113" s="22"/>
      <c r="BN113" s="22"/>
      <c r="BO113" s="82"/>
    </row>
    <row r="114" spans="1:67" s="25" customFormat="1" ht="91" x14ac:dyDescent="0.2">
      <c r="A114" s="23">
        <v>47</v>
      </c>
      <c r="B114" s="27" t="s">
        <v>138</v>
      </c>
      <c r="C114" s="61" t="s">
        <v>1149</v>
      </c>
      <c r="D114" s="130" t="s">
        <v>1150</v>
      </c>
      <c r="E114" s="70" t="s">
        <v>253</v>
      </c>
      <c r="F114" s="17">
        <v>3700</v>
      </c>
      <c r="G114" s="24">
        <v>39548</v>
      </c>
      <c r="H114" s="19" t="s">
        <v>172</v>
      </c>
      <c r="I114" s="20">
        <f t="shared" si="96"/>
        <v>4</v>
      </c>
      <c r="J114" s="22" t="s">
        <v>160</v>
      </c>
      <c r="K114" s="22" t="s">
        <v>159</v>
      </c>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t="s">
        <v>159</v>
      </c>
      <c r="AP114" s="22"/>
      <c r="AQ114" s="22"/>
      <c r="AR114" s="22"/>
      <c r="AS114" s="22"/>
      <c r="AT114" s="22"/>
      <c r="AU114" s="22"/>
      <c r="AV114" s="22"/>
      <c r="AW114" s="22"/>
      <c r="AX114" s="22"/>
      <c r="AY114" s="22"/>
      <c r="AZ114" s="22"/>
      <c r="BA114" s="22"/>
      <c r="BB114" s="22"/>
      <c r="BC114" s="22"/>
      <c r="BD114" s="22" t="s">
        <v>159</v>
      </c>
      <c r="BE114" s="22"/>
      <c r="BF114" s="22"/>
      <c r="BG114" s="22"/>
      <c r="BH114" s="22"/>
      <c r="BI114" s="22"/>
      <c r="BJ114" s="22"/>
      <c r="BK114" s="22"/>
      <c r="BL114" s="22"/>
      <c r="BM114" s="22"/>
      <c r="BN114" s="22"/>
      <c r="BO114" s="82"/>
    </row>
    <row r="115" spans="1:67" s="25" customFormat="1" ht="91" x14ac:dyDescent="0.2">
      <c r="A115" s="117">
        <v>48</v>
      </c>
      <c r="B115" s="124" t="s">
        <v>170</v>
      </c>
      <c r="C115" s="126" t="s">
        <v>689</v>
      </c>
      <c r="D115" s="137" t="s">
        <v>353</v>
      </c>
      <c r="E115" s="31" t="s">
        <v>55</v>
      </c>
      <c r="F115" s="17">
        <v>5000</v>
      </c>
      <c r="G115" s="24">
        <v>39599</v>
      </c>
      <c r="H115" s="19" t="s">
        <v>866</v>
      </c>
      <c r="I115" s="20">
        <f t="shared" si="96"/>
        <v>4</v>
      </c>
      <c r="J115" s="22" t="s">
        <v>159</v>
      </c>
      <c r="K115" s="22" t="s">
        <v>159</v>
      </c>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t="s">
        <v>160</v>
      </c>
      <c r="AM115" s="22"/>
      <c r="AN115" s="22" t="s">
        <v>159</v>
      </c>
      <c r="AO115" s="22"/>
      <c r="AP115" s="22"/>
      <c r="AQ115" s="22"/>
      <c r="AR115" s="22"/>
      <c r="AS115" s="22"/>
      <c r="AT115" s="22"/>
      <c r="AU115" s="22"/>
      <c r="AV115" s="22"/>
      <c r="AW115" s="22"/>
      <c r="AX115" s="22"/>
      <c r="AY115" s="22"/>
      <c r="AZ115" s="22"/>
      <c r="BA115" s="22"/>
      <c r="BB115" s="22"/>
      <c r="BC115" s="22"/>
      <c r="BD115" s="22"/>
      <c r="BE115" s="22"/>
      <c r="BF115" s="22"/>
      <c r="BG115" s="22"/>
      <c r="BH115" s="22"/>
      <c r="BI115" s="22"/>
      <c r="BJ115" s="22"/>
      <c r="BK115" s="22"/>
      <c r="BL115" s="22"/>
      <c r="BM115" s="22"/>
      <c r="BN115" s="22"/>
      <c r="BO115" s="82"/>
    </row>
    <row r="116" spans="1:67" s="25" customFormat="1" x14ac:dyDescent="0.2">
      <c r="A116" s="23" t="s">
        <v>49</v>
      </c>
      <c r="B116" s="27" t="s">
        <v>140</v>
      </c>
      <c r="C116" s="15" t="s">
        <v>107</v>
      </c>
      <c r="D116" s="130"/>
      <c r="E116" s="70"/>
      <c r="F116" s="17"/>
      <c r="G116" s="24"/>
      <c r="H116" s="19"/>
      <c r="I116" s="20">
        <f t="shared" si="96"/>
        <v>0</v>
      </c>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c r="BB116" s="22"/>
      <c r="BC116" s="22"/>
      <c r="BD116" s="22"/>
      <c r="BE116" s="22"/>
      <c r="BF116" s="22"/>
      <c r="BG116" s="22"/>
      <c r="BH116" s="22"/>
      <c r="BI116" s="22"/>
      <c r="BJ116" s="22"/>
      <c r="BK116" s="22"/>
      <c r="BL116" s="22"/>
      <c r="BM116" s="22"/>
      <c r="BN116" s="22"/>
      <c r="BO116" s="82"/>
    </row>
    <row r="117" spans="1:67" s="25" customFormat="1" x14ac:dyDescent="0.2">
      <c r="A117" s="23" t="s">
        <v>49</v>
      </c>
      <c r="B117" s="27" t="s">
        <v>141</v>
      </c>
      <c r="C117" s="15" t="s">
        <v>107</v>
      </c>
      <c r="D117" s="130"/>
      <c r="E117" s="16"/>
      <c r="F117" s="17"/>
      <c r="G117" s="24"/>
      <c r="H117" s="19"/>
      <c r="I117" s="20">
        <f t="shared" si="96"/>
        <v>0</v>
      </c>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2"/>
      <c r="BE117" s="22"/>
      <c r="BF117" s="22"/>
      <c r="BG117" s="22"/>
      <c r="BH117" s="22"/>
      <c r="BI117" s="22"/>
      <c r="BJ117" s="22"/>
      <c r="BK117" s="22"/>
      <c r="BL117" s="22"/>
      <c r="BM117" s="22"/>
      <c r="BN117" s="22"/>
      <c r="BO117" s="82"/>
    </row>
    <row r="118" spans="1:67" s="25" customFormat="1" x14ac:dyDescent="0.2">
      <c r="A118" s="23" t="s">
        <v>49</v>
      </c>
      <c r="B118" s="27" t="s">
        <v>142</v>
      </c>
      <c r="C118" s="15" t="s">
        <v>107</v>
      </c>
      <c r="D118" s="130"/>
      <c r="E118" s="16"/>
      <c r="F118" s="17"/>
      <c r="G118" s="24"/>
      <c r="H118" s="19"/>
      <c r="I118" s="20">
        <f t="shared" si="96"/>
        <v>0</v>
      </c>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22"/>
      <c r="BA118" s="22"/>
      <c r="BB118" s="22"/>
      <c r="BC118" s="22"/>
      <c r="BD118" s="22"/>
      <c r="BE118" s="22"/>
      <c r="BF118" s="22"/>
      <c r="BG118" s="22"/>
      <c r="BH118" s="22"/>
      <c r="BI118" s="22"/>
      <c r="BJ118" s="22"/>
      <c r="BK118" s="22"/>
      <c r="BL118" s="22"/>
      <c r="BM118" s="22"/>
      <c r="BN118" s="22"/>
      <c r="BO118" s="82"/>
    </row>
    <row r="119" spans="1:67" s="25" customFormat="1" x14ac:dyDescent="0.2">
      <c r="A119" s="23" t="s">
        <v>49</v>
      </c>
      <c r="B119" s="27" t="s">
        <v>145</v>
      </c>
      <c r="C119" s="15" t="s">
        <v>107</v>
      </c>
      <c r="D119" s="130"/>
      <c r="E119" s="16"/>
      <c r="F119" s="17"/>
      <c r="G119" s="24"/>
      <c r="H119" s="19"/>
      <c r="I119" s="20">
        <f t="shared" si="96"/>
        <v>0</v>
      </c>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2"/>
      <c r="BA119" s="22"/>
      <c r="BB119" s="22"/>
      <c r="BC119" s="22"/>
      <c r="BD119" s="22"/>
      <c r="BE119" s="22"/>
      <c r="BF119" s="22"/>
      <c r="BG119" s="22"/>
      <c r="BH119" s="22"/>
      <c r="BI119" s="22"/>
      <c r="BJ119" s="22"/>
      <c r="BK119" s="22"/>
      <c r="BL119" s="22"/>
      <c r="BM119" s="22"/>
      <c r="BN119" s="22"/>
      <c r="BO119" s="82"/>
    </row>
    <row r="120" spans="1:67" s="25" customFormat="1" x14ac:dyDescent="0.2">
      <c r="A120" s="23" t="s">
        <v>49</v>
      </c>
      <c r="B120" s="27" t="s">
        <v>164</v>
      </c>
      <c r="C120" s="15" t="s">
        <v>107</v>
      </c>
      <c r="D120" s="130"/>
      <c r="E120" s="16"/>
      <c r="F120" s="17"/>
      <c r="G120" s="24"/>
      <c r="H120" s="19"/>
      <c r="I120" s="20">
        <f t="shared" si="96"/>
        <v>0</v>
      </c>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2"/>
      <c r="BA120" s="22"/>
      <c r="BB120" s="22"/>
      <c r="BC120" s="22"/>
      <c r="BD120" s="22"/>
      <c r="BE120" s="22"/>
      <c r="BF120" s="22"/>
      <c r="BG120" s="22"/>
      <c r="BH120" s="22"/>
      <c r="BI120" s="22"/>
      <c r="BJ120" s="22"/>
      <c r="BK120" s="22"/>
      <c r="BL120" s="22"/>
      <c r="BM120" s="22"/>
      <c r="BN120" s="22"/>
      <c r="BO120" s="82"/>
    </row>
    <row r="121" spans="1:67" s="25" customFormat="1" x14ac:dyDescent="0.2">
      <c r="A121" s="23" t="s">
        <v>49</v>
      </c>
      <c r="B121" s="27" t="s">
        <v>146</v>
      </c>
      <c r="C121" s="15" t="s">
        <v>107</v>
      </c>
      <c r="D121" s="130"/>
      <c r="E121" s="16"/>
      <c r="F121" s="17"/>
      <c r="G121" s="24"/>
      <c r="H121" s="19"/>
      <c r="I121" s="20">
        <f t="shared" si="96"/>
        <v>0</v>
      </c>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2"/>
      <c r="BA121" s="22"/>
      <c r="BB121" s="22"/>
      <c r="BC121" s="22"/>
      <c r="BD121" s="22"/>
      <c r="BE121" s="22"/>
      <c r="BF121" s="22"/>
      <c r="BG121" s="22"/>
      <c r="BH121" s="22"/>
      <c r="BI121" s="22"/>
      <c r="BJ121" s="22"/>
      <c r="BK121" s="22"/>
      <c r="BL121" s="22"/>
      <c r="BM121" s="22"/>
      <c r="BN121" s="22"/>
      <c r="BO121" s="82"/>
    </row>
    <row r="122" spans="1:67" s="25" customFormat="1" x14ac:dyDescent="0.2">
      <c r="A122" s="23" t="s">
        <v>49</v>
      </c>
      <c r="B122" s="27" t="s">
        <v>147</v>
      </c>
      <c r="C122" s="15" t="s">
        <v>107</v>
      </c>
      <c r="D122" s="130"/>
      <c r="E122" s="16"/>
      <c r="F122" s="17"/>
      <c r="G122" s="24"/>
      <c r="H122" s="19"/>
      <c r="I122" s="20">
        <f t="shared" si="96"/>
        <v>0</v>
      </c>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2"/>
      <c r="BE122" s="22"/>
      <c r="BF122" s="22"/>
      <c r="BG122" s="22"/>
      <c r="BH122" s="22"/>
      <c r="BI122" s="22"/>
      <c r="BJ122" s="22"/>
      <c r="BK122" s="22"/>
      <c r="BL122" s="22"/>
      <c r="BM122" s="22"/>
      <c r="BN122" s="22"/>
      <c r="BO122" s="82"/>
    </row>
    <row r="123" spans="1:67" s="25" customFormat="1" x14ac:dyDescent="0.2">
      <c r="A123" s="23" t="s">
        <v>49</v>
      </c>
      <c r="B123" s="27" t="s">
        <v>148</v>
      </c>
      <c r="C123" s="15" t="s">
        <v>107</v>
      </c>
      <c r="D123" s="130"/>
      <c r="E123" s="16"/>
      <c r="F123" s="17"/>
      <c r="G123" s="24"/>
      <c r="H123" s="19"/>
      <c r="I123" s="20">
        <f t="shared" si="96"/>
        <v>0</v>
      </c>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2"/>
      <c r="BA123" s="22"/>
      <c r="BB123" s="22"/>
      <c r="BC123" s="22"/>
      <c r="BD123" s="22"/>
      <c r="BE123" s="22"/>
      <c r="BF123" s="22"/>
      <c r="BG123" s="22"/>
      <c r="BH123" s="22"/>
      <c r="BI123" s="22"/>
      <c r="BJ123" s="22"/>
      <c r="BK123" s="22"/>
      <c r="BL123" s="22"/>
      <c r="BM123" s="22"/>
      <c r="BN123" s="22"/>
      <c r="BO123" s="82"/>
    </row>
    <row r="124" spans="1:67" s="25" customFormat="1" x14ac:dyDescent="0.2">
      <c r="A124" s="23" t="s">
        <v>49</v>
      </c>
      <c r="B124" s="27" t="s">
        <v>149</v>
      </c>
      <c r="C124" s="15" t="s">
        <v>107</v>
      </c>
      <c r="D124" s="130"/>
      <c r="E124" s="16"/>
      <c r="F124" s="17"/>
      <c r="G124" s="24"/>
      <c r="H124" s="19"/>
      <c r="I124" s="20">
        <f t="shared" si="96"/>
        <v>0</v>
      </c>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2"/>
      <c r="BE124" s="22"/>
      <c r="BF124" s="22"/>
      <c r="BG124" s="22"/>
      <c r="BH124" s="22"/>
      <c r="BI124" s="22"/>
      <c r="BJ124" s="22"/>
      <c r="BK124" s="22"/>
      <c r="BL124" s="22"/>
      <c r="BM124" s="22"/>
      <c r="BN124" s="22"/>
      <c r="BO124" s="82"/>
    </row>
    <row r="125" spans="1:67" x14ac:dyDescent="0.2">
      <c r="A125" s="23" t="s">
        <v>49</v>
      </c>
      <c r="B125" s="27" t="s">
        <v>150</v>
      </c>
      <c r="C125" s="15" t="s">
        <v>128</v>
      </c>
      <c r="D125" s="130"/>
      <c r="E125" s="16"/>
      <c r="F125" s="17"/>
      <c r="G125" s="24"/>
      <c r="H125" s="19"/>
      <c r="I125" s="20">
        <f t="shared" si="96"/>
        <v>0</v>
      </c>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2"/>
      <c r="BA125" s="22"/>
      <c r="BB125" s="22"/>
      <c r="BC125" s="22"/>
      <c r="BD125" s="22"/>
      <c r="BE125" s="22"/>
      <c r="BF125" s="22"/>
      <c r="BG125" s="22"/>
      <c r="BH125" s="22"/>
      <c r="BI125" s="22"/>
      <c r="BJ125" s="22"/>
      <c r="BK125" s="22"/>
      <c r="BL125" s="22"/>
      <c r="BM125" s="22"/>
      <c r="BN125" s="22"/>
      <c r="BO125" s="82"/>
    </row>
    <row r="126" spans="1:67" x14ac:dyDescent="0.2">
      <c r="A126" s="23" t="s">
        <v>49</v>
      </c>
      <c r="B126" s="27" t="s">
        <v>106</v>
      </c>
      <c r="C126" s="15" t="s">
        <v>128</v>
      </c>
      <c r="D126" s="130"/>
      <c r="E126" s="16"/>
      <c r="F126" s="17"/>
      <c r="G126" s="24"/>
      <c r="H126" s="19"/>
      <c r="I126" s="20">
        <f t="shared" si="96"/>
        <v>0</v>
      </c>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2"/>
      <c r="BA126" s="22"/>
      <c r="BB126" s="22"/>
      <c r="BC126" s="22"/>
      <c r="BD126" s="22"/>
      <c r="BE126" s="22"/>
      <c r="BF126" s="22"/>
      <c r="BG126" s="22"/>
      <c r="BH126" s="22"/>
      <c r="BI126" s="22"/>
      <c r="BJ126" s="22"/>
      <c r="BK126" s="22"/>
      <c r="BL126" s="22"/>
      <c r="BM126" s="22"/>
      <c r="BN126" s="22"/>
      <c r="BO126" s="82"/>
    </row>
    <row r="127" spans="1:67" x14ac:dyDescent="0.2">
      <c r="A127" s="23" t="s">
        <v>49</v>
      </c>
      <c r="B127" s="27" t="s">
        <v>108</v>
      </c>
      <c r="C127" s="15" t="s">
        <v>128</v>
      </c>
      <c r="D127" s="130"/>
      <c r="E127" s="16"/>
      <c r="F127" s="17"/>
      <c r="G127" s="24"/>
      <c r="H127" s="19"/>
      <c r="I127" s="20">
        <f t="shared" si="96"/>
        <v>0</v>
      </c>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2"/>
      <c r="BE127" s="22"/>
      <c r="BF127" s="22"/>
      <c r="BG127" s="22"/>
      <c r="BH127" s="22"/>
      <c r="BI127" s="22"/>
      <c r="BJ127" s="22"/>
      <c r="BK127" s="22"/>
      <c r="BL127" s="22"/>
      <c r="BM127" s="22"/>
      <c r="BN127" s="22"/>
      <c r="BO127" s="82"/>
    </row>
    <row r="128" spans="1:67" x14ac:dyDescent="0.2">
      <c r="A128" s="23" t="s">
        <v>49</v>
      </c>
      <c r="B128" s="14" t="s">
        <v>109</v>
      </c>
      <c r="C128" s="15" t="s">
        <v>128</v>
      </c>
      <c r="D128" s="130"/>
      <c r="E128" s="16"/>
      <c r="F128" s="17"/>
      <c r="G128" s="24"/>
      <c r="H128" s="19"/>
      <c r="I128" s="20">
        <f t="shared" si="96"/>
        <v>0</v>
      </c>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2"/>
      <c r="BA128" s="22"/>
      <c r="BB128" s="22"/>
      <c r="BC128" s="22"/>
      <c r="BD128" s="22"/>
      <c r="BE128" s="22"/>
      <c r="BF128" s="22"/>
      <c r="BG128" s="22"/>
      <c r="BH128" s="22"/>
      <c r="BI128" s="22"/>
      <c r="BJ128" s="22"/>
      <c r="BK128" s="22"/>
      <c r="BL128" s="22"/>
      <c r="BM128" s="22"/>
      <c r="BN128" s="22"/>
      <c r="BO128" s="82"/>
    </row>
    <row r="129" spans="1:67" x14ac:dyDescent="0.2">
      <c r="A129" s="23" t="s">
        <v>49</v>
      </c>
      <c r="B129" s="14" t="s">
        <v>110</v>
      </c>
      <c r="C129" s="15" t="s">
        <v>128</v>
      </c>
      <c r="D129" s="130"/>
      <c r="E129" s="15"/>
      <c r="F129" s="17"/>
      <c r="G129" s="24"/>
      <c r="H129" s="19"/>
      <c r="I129" s="20">
        <f t="shared" si="96"/>
        <v>0</v>
      </c>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2"/>
      <c r="BA129" s="22"/>
      <c r="BB129" s="22"/>
      <c r="BC129" s="22"/>
      <c r="BD129" s="22"/>
      <c r="BE129" s="22"/>
      <c r="BF129" s="22"/>
      <c r="BG129" s="22"/>
      <c r="BH129" s="22"/>
      <c r="BI129" s="22"/>
      <c r="BJ129" s="22"/>
      <c r="BK129" s="22"/>
      <c r="BL129" s="22"/>
      <c r="BM129" s="22"/>
      <c r="BN129" s="22"/>
      <c r="BO129" s="82"/>
    </row>
    <row r="130" spans="1:67" ht="13.5" thickBot="1" x14ac:dyDescent="0.25">
      <c r="A130" s="32" t="s">
        <v>49</v>
      </c>
      <c r="B130" s="107" t="s">
        <v>282</v>
      </c>
      <c r="C130" s="103"/>
      <c r="D130" s="103"/>
      <c r="E130" s="103"/>
      <c r="F130" s="105"/>
      <c r="G130" s="106"/>
      <c r="H130" s="102"/>
      <c r="I130" s="37"/>
      <c r="J130" s="38" t="s">
        <v>72</v>
      </c>
      <c r="K130" s="38" t="s">
        <v>72</v>
      </c>
      <c r="L130" s="38" t="s">
        <v>72</v>
      </c>
      <c r="M130" s="38" t="s">
        <v>72</v>
      </c>
      <c r="N130" s="38" t="s">
        <v>72</v>
      </c>
      <c r="O130" s="38" t="s">
        <v>72</v>
      </c>
      <c r="P130" s="38" t="s">
        <v>72</v>
      </c>
      <c r="Q130" s="38" t="s">
        <v>72</v>
      </c>
      <c r="R130" s="38" t="s">
        <v>72</v>
      </c>
      <c r="S130" s="38" t="s">
        <v>72</v>
      </c>
      <c r="T130" s="38" t="s">
        <v>72</v>
      </c>
      <c r="U130" s="38" t="s">
        <v>72</v>
      </c>
      <c r="V130" s="38" t="s">
        <v>72</v>
      </c>
      <c r="W130" s="38" t="s">
        <v>72</v>
      </c>
      <c r="X130" s="38" t="s">
        <v>72</v>
      </c>
      <c r="Y130" s="38" t="s">
        <v>72</v>
      </c>
      <c r="Z130" s="38" t="s">
        <v>72</v>
      </c>
      <c r="AA130" s="38" t="s">
        <v>72</v>
      </c>
      <c r="AB130" s="38" t="s">
        <v>72</v>
      </c>
      <c r="AC130" s="38" t="s">
        <v>72</v>
      </c>
      <c r="AD130" s="38" t="s">
        <v>72</v>
      </c>
      <c r="AE130" s="38" t="s">
        <v>72</v>
      </c>
      <c r="AF130" s="38" t="s">
        <v>72</v>
      </c>
      <c r="AG130" s="38" t="s">
        <v>72</v>
      </c>
      <c r="AH130" s="38" t="s">
        <v>72</v>
      </c>
      <c r="AI130" s="38" t="s">
        <v>72</v>
      </c>
      <c r="AJ130" s="38" t="s">
        <v>72</v>
      </c>
      <c r="AK130" s="38" t="s">
        <v>72</v>
      </c>
      <c r="AL130" s="38" t="s">
        <v>72</v>
      </c>
      <c r="AM130" s="38" t="s">
        <v>72</v>
      </c>
      <c r="AN130" s="38" t="s">
        <v>72</v>
      </c>
      <c r="AO130" s="38" t="s">
        <v>72</v>
      </c>
      <c r="AP130" s="38" t="s">
        <v>72</v>
      </c>
      <c r="AQ130" s="38" t="s">
        <v>72</v>
      </c>
      <c r="AR130" s="38" t="s">
        <v>72</v>
      </c>
      <c r="AS130" s="38" t="s">
        <v>72</v>
      </c>
      <c r="AT130" s="38" t="s">
        <v>72</v>
      </c>
      <c r="AU130" s="38" t="s">
        <v>72</v>
      </c>
      <c r="AV130" s="38" t="s">
        <v>72</v>
      </c>
      <c r="AW130" s="38" t="s">
        <v>72</v>
      </c>
      <c r="AX130" s="38" t="s">
        <v>72</v>
      </c>
      <c r="AY130" s="38" t="s">
        <v>72</v>
      </c>
      <c r="AZ130" s="38" t="s">
        <v>72</v>
      </c>
      <c r="BA130" s="38" t="s">
        <v>72</v>
      </c>
      <c r="BB130" s="38" t="s">
        <v>72</v>
      </c>
      <c r="BC130" s="38" t="s">
        <v>72</v>
      </c>
      <c r="BD130" s="38" t="s">
        <v>72</v>
      </c>
      <c r="BE130" s="38" t="s">
        <v>72</v>
      </c>
      <c r="BF130" s="38" t="s">
        <v>72</v>
      </c>
      <c r="BG130" s="38" t="s">
        <v>72</v>
      </c>
      <c r="BH130" s="38" t="s">
        <v>72</v>
      </c>
      <c r="BI130" s="38" t="s">
        <v>72</v>
      </c>
      <c r="BJ130" s="38" t="s">
        <v>72</v>
      </c>
      <c r="BK130" s="38" t="s">
        <v>72</v>
      </c>
      <c r="BL130" s="38" t="s">
        <v>72</v>
      </c>
      <c r="BM130" s="38" t="s">
        <v>72</v>
      </c>
      <c r="BN130" s="38" t="s">
        <v>72</v>
      </c>
      <c r="BO130" s="83" t="s">
        <v>72</v>
      </c>
    </row>
    <row r="131" spans="1:67" ht="13.5" thickBot="1" x14ac:dyDescent="0.25">
      <c r="B131" s="25"/>
      <c r="C131" s="25"/>
      <c r="E131" s="39" t="s">
        <v>62</v>
      </c>
      <c r="F131" s="40">
        <f>AVERAGE(F105:F130)</f>
        <v>4418.181818181818</v>
      </c>
      <c r="G131" s="26"/>
      <c r="H131" s="210" t="s">
        <v>151</v>
      </c>
      <c r="I131" s="211"/>
      <c r="J131" s="22">
        <f t="shared" ref="J131:R131" si="97">SUM(COUNTIF(J105:J130,"&gt;×"))</f>
        <v>11</v>
      </c>
      <c r="K131" s="22">
        <f t="shared" si="97"/>
        <v>11</v>
      </c>
      <c r="L131" s="22">
        <f t="shared" si="97"/>
        <v>6</v>
      </c>
      <c r="M131" s="22">
        <f t="shared" si="97"/>
        <v>4</v>
      </c>
      <c r="N131" s="22">
        <f t="shared" si="97"/>
        <v>0</v>
      </c>
      <c r="O131" s="22">
        <f t="shared" si="97"/>
        <v>0</v>
      </c>
      <c r="P131" s="22">
        <f t="shared" si="97"/>
        <v>0</v>
      </c>
      <c r="Q131" s="22">
        <f t="shared" si="97"/>
        <v>0</v>
      </c>
      <c r="R131" s="22">
        <f t="shared" si="97"/>
        <v>0</v>
      </c>
      <c r="S131" s="22">
        <f t="shared" ref="S131:AG131" si="98">SUM(COUNTIF(S105:S130,"&gt;×"))</f>
        <v>0</v>
      </c>
      <c r="T131" s="22">
        <f t="shared" si="98"/>
        <v>0</v>
      </c>
      <c r="U131" s="22">
        <f>SUM(COUNTIF(U105:U130,"&gt;×"))</f>
        <v>0</v>
      </c>
      <c r="V131" s="22">
        <f>SUM(COUNTIF(V105:V130,"&gt;×"))</f>
        <v>0</v>
      </c>
      <c r="W131" s="22">
        <f>SUM(COUNTIF(W105:W130,"&gt;×"))</f>
        <v>0</v>
      </c>
      <c r="X131" s="22">
        <f>SUM(COUNTIF(X105:X130,"&gt;×"))</f>
        <v>0</v>
      </c>
      <c r="Y131" s="22">
        <f t="shared" si="98"/>
        <v>0</v>
      </c>
      <c r="Z131" s="22">
        <f>SUM(COUNTIF(Z105:Z130,"&gt;×"))</f>
        <v>0</v>
      </c>
      <c r="AA131" s="22">
        <f>SUM(COUNTIF(AA105:AA130,"&gt;×"))</f>
        <v>0</v>
      </c>
      <c r="AB131" s="22">
        <f>SUM(COUNTIF(AB122:AB130,"&gt;×"))</f>
        <v>0</v>
      </c>
      <c r="AC131" s="22">
        <f>SUM(COUNTIF(AC122:AC130,"&gt;×"))</f>
        <v>0</v>
      </c>
      <c r="AD131" s="22">
        <f t="shared" si="98"/>
        <v>0</v>
      </c>
      <c r="AE131" s="22">
        <f t="shared" si="98"/>
        <v>0</v>
      </c>
      <c r="AF131" s="22">
        <f t="shared" si="98"/>
        <v>0</v>
      </c>
      <c r="AG131" s="22">
        <f t="shared" si="98"/>
        <v>0</v>
      </c>
      <c r="AH131" s="22">
        <f>SUM(COUNTIF(AH105:AH130,"&gt;×"))</f>
        <v>0</v>
      </c>
      <c r="AI131" s="22">
        <f>SUM(COUNTIF(AI105:AI130,"&gt;×"))</f>
        <v>0</v>
      </c>
      <c r="AJ131" s="22">
        <f>SUM(COUNTIF(AJ105:AJ130,"&gt;×"))</f>
        <v>0</v>
      </c>
      <c r="AK131" s="22">
        <f t="shared" ref="AK131:AR131" si="99">SUM(COUNTIF(AK105:AK130,"&gt;×"))</f>
        <v>1</v>
      </c>
      <c r="AL131" s="22">
        <f t="shared" si="99"/>
        <v>2</v>
      </c>
      <c r="AM131" s="22">
        <f t="shared" si="99"/>
        <v>0</v>
      </c>
      <c r="AN131" s="22">
        <f t="shared" si="99"/>
        <v>1</v>
      </c>
      <c r="AO131" s="22">
        <f t="shared" si="99"/>
        <v>6</v>
      </c>
      <c r="AP131" s="22">
        <f t="shared" si="99"/>
        <v>1</v>
      </c>
      <c r="AQ131" s="22">
        <f t="shared" si="99"/>
        <v>4</v>
      </c>
      <c r="AR131" s="22">
        <f t="shared" si="99"/>
        <v>0</v>
      </c>
      <c r="AS131" s="22">
        <f t="shared" ref="AS131:BD131" si="100">SUM(COUNTIF(AS105:AS130,"&gt;×"))</f>
        <v>0</v>
      </c>
      <c r="AT131" s="22">
        <f>SUM(COUNTIF(AT105:AT130,"&gt;×"))</f>
        <v>0</v>
      </c>
      <c r="AU131" s="22">
        <f>SUM(COUNTIF(AU105:AU130,"&gt;×"))</f>
        <v>0</v>
      </c>
      <c r="AV131" s="22">
        <f>SUM(COUNTIF(AV105:AV130,"&gt;×"))</f>
        <v>0</v>
      </c>
      <c r="AW131" s="22">
        <f>SUM(COUNTIF(AW105:AW130,"&gt;×"))</f>
        <v>0</v>
      </c>
      <c r="AX131" s="22">
        <f>SUM(COUNTIF(AX105:AX130,"&gt;×"))</f>
        <v>0</v>
      </c>
      <c r="AY131" s="22">
        <f t="shared" si="100"/>
        <v>1</v>
      </c>
      <c r="AZ131" s="22">
        <f t="shared" si="100"/>
        <v>0</v>
      </c>
      <c r="BA131" s="22">
        <f t="shared" si="100"/>
        <v>0</v>
      </c>
      <c r="BB131" s="22">
        <f t="shared" si="100"/>
        <v>0</v>
      </c>
      <c r="BC131" s="22">
        <f t="shared" si="100"/>
        <v>0</v>
      </c>
      <c r="BD131" s="22">
        <f t="shared" si="100"/>
        <v>3</v>
      </c>
      <c r="BE131" s="22">
        <f t="shared" ref="BE131:BN131" si="101">SUM(COUNTIF(BE105:BE130,"&gt;×"))</f>
        <v>0</v>
      </c>
      <c r="BF131" s="22">
        <f t="shared" si="101"/>
        <v>0</v>
      </c>
      <c r="BG131" s="22">
        <f t="shared" si="101"/>
        <v>0</v>
      </c>
      <c r="BH131" s="22">
        <f t="shared" si="101"/>
        <v>0</v>
      </c>
      <c r="BI131" s="22">
        <f t="shared" si="101"/>
        <v>0</v>
      </c>
      <c r="BJ131" s="22">
        <f t="shared" si="101"/>
        <v>0</v>
      </c>
      <c r="BK131" s="22">
        <f t="shared" si="101"/>
        <v>0</v>
      </c>
      <c r="BL131" s="22">
        <f t="shared" si="101"/>
        <v>0</v>
      </c>
      <c r="BM131" s="22">
        <f t="shared" si="101"/>
        <v>0</v>
      </c>
      <c r="BN131" s="22">
        <f t="shared" si="101"/>
        <v>0</v>
      </c>
      <c r="BO131" s="82">
        <f>SUM(COUNTIF(BO105:BO130,"&gt;×"))</f>
        <v>0</v>
      </c>
    </row>
    <row r="132" spans="1:67" ht="13.5" thickBot="1" x14ac:dyDescent="0.25">
      <c r="B132" s="25"/>
      <c r="C132" s="25"/>
      <c r="D132" s="25"/>
      <c r="E132" s="25"/>
      <c r="F132" s="41"/>
      <c r="G132" s="26"/>
      <c r="H132" s="212" t="s">
        <v>64</v>
      </c>
      <c r="I132" s="213"/>
      <c r="J132" s="42">
        <f t="shared" ref="J132:R132" si="102">SUM(J131+J94)</f>
        <v>46</v>
      </c>
      <c r="K132" s="42">
        <f t="shared" si="102"/>
        <v>42</v>
      </c>
      <c r="L132" s="42">
        <f t="shared" si="102"/>
        <v>13</v>
      </c>
      <c r="M132" s="42">
        <f t="shared" si="102"/>
        <v>23</v>
      </c>
      <c r="N132" s="42">
        <f t="shared" si="102"/>
        <v>2</v>
      </c>
      <c r="O132" s="42">
        <f t="shared" si="102"/>
        <v>0</v>
      </c>
      <c r="P132" s="42">
        <f t="shared" si="102"/>
        <v>0</v>
      </c>
      <c r="Q132" s="42">
        <f t="shared" si="102"/>
        <v>0</v>
      </c>
      <c r="R132" s="42">
        <f t="shared" si="102"/>
        <v>0</v>
      </c>
      <c r="S132" s="42">
        <f t="shared" ref="S132:AG132" si="103">SUM(S131+S94)</f>
        <v>0</v>
      </c>
      <c r="T132" s="42">
        <f t="shared" si="103"/>
        <v>0</v>
      </c>
      <c r="U132" s="42">
        <f>SUM(U131+U94)</f>
        <v>0</v>
      </c>
      <c r="V132" s="42">
        <f>SUM(V131+V94)</f>
        <v>2</v>
      </c>
      <c r="W132" s="42">
        <f>SUM(W131+W94)</f>
        <v>0</v>
      </c>
      <c r="X132" s="42">
        <f>SUM(X131+X94)</f>
        <v>0</v>
      </c>
      <c r="Y132" s="42">
        <f t="shared" si="103"/>
        <v>0</v>
      </c>
      <c r="Z132" s="42">
        <f>SUM(Z131+Z94)</f>
        <v>14</v>
      </c>
      <c r="AA132" s="42">
        <f>SUM(AA131+AA94)</f>
        <v>0</v>
      </c>
      <c r="AB132" s="42">
        <f>SUM(AB131+AB111)</f>
        <v>0</v>
      </c>
      <c r="AC132" s="42">
        <f>SUM(AC131+AC111)</f>
        <v>0</v>
      </c>
      <c r="AD132" s="42">
        <f t="shared" si="103"/>
        <v>0</v>
      </c>
      <c r="AE132" s="42">
        <f t="shared" si="103"/>
        <v>0</v>
      </c>
      <c r="AF132" s="42">
        <f t="shared" si="103"/>
        <v>0</v>
      </c>
      <c r="AG132" s="42">
        <f t="shared" si="103"/>
        <v>0</v>
      </c>
      <c r="AH132" s="42">
        <f>SUM(AH131+AH94)</f>
        <v>0</v>
      </c>
      <c r="AI132" s="42">
        <f>SUM(AI131+AI94)</f>
        <v>0</v>
      </c>
      <c r="AJ132" s="42">
        <f>SUM(AJ131+AJ94)</f>
        <v>9</v>
      </c>
      <c r="AK132" s="42">
        <f t="shared" ref="AK132:AR132" si="104">SUM(AK131+AK94)</f>
        <v>2</v>
      </c>
      <c r="AL132" s="42">
        <f t="shared" si="104"/>
        <v>10</v>
      </c>
      <c r="AM132" s="42">
        <f t="shared" si="104"/>
        <v>4</v>
      </c>
      <c r="AN132" s="42">
        <f t="shared" si="104"/>
        <v>8</v>
      </c>
      <c r="AO132" s="42">
        <f t="shared" si="104"/>
        <v>6</v>
      </c>
      <c r="AP132" s="42">
        <f t="shared" si="104"/>
        <v>1</v>
      </c>
      <c r="AQ132" s="42">
        <f t="shared" si="104"/>
        <v>25</v>
      </c>
      <c r="AR132" s="42">
        <f t="shared" si="104"/>
        <v>0</v>
      </c>
      <c r="AS132" s="42">
        <f t="shared" ref="AS132:BD132" si="105">SUM(AS131+AS94)</f>
        <v>0</v>
      </c>
      <c r="AT132" s="42">
        <f>SUM(AT131+AT94)</f>
        <v>0</v>
      </c>
      <c r="AU132" s="42">
        <f>SUM(AU131+AU94)</f>
        <v>0</v>
      </c>
      <c r="AV132" s="42">
        <f>SUM(AV131+AV94)</f>
        <v>0</v>
      </c>
      <c r="AW132" s="42">
        <f>SUM(AW131+AW94)</f>
        <v>0</v>
      </c>
      <c r="AX132" s="42">
        <f>SUM(AX131+AX94)</f>
        <v>0</v>
      </c>
      <c r="AY132" s="42">
        <f t="shared" si="105"/>
        <v>1</v>
      </c>
      <c r="AZ132" s="42">
        <f t="shared" si="105"/>
        <v>0</v>
      </c>
      <c r="BA132" s="42">
        <f t="shared" si="105"/>
        <v>0</v>
      </c>
      <c r="BB132" s="42">
        <f t="shared" si="105"/>
        <v>17</v>
      </c>
      <c r="BC132" s="42">
        <f t="shared" si="105"/>
        <v>14</v>
      </c>
      <c r="BD132" s="42">
        <f t="shared" si="105"/>
        <v>3</v>
      </c>
      <c r="BE132" s="42">
        <f t="shared" ref="BE132:BN132" si="106">SUM(BE131+BE94)</f>
        <v>18</v>
      </c>
      <c r="BF132" s="42">
        <f t="shared" si="106"/>
        <v>14</v>
      </c>
      <c r="BG132" s="42">
        <f t="shared" si="106"/>
        <v>12</v>
      </c>
      <c r="BH132" s="42">
        <f t="shared" si="106"/>
        <v>12</v>
      </c>
      <c r="BI132" s="42">
        <f t="shared" si="106"/>
        <v>9</v>
      </c>
      <c r="BJ132" s="42">
        <f t="shared" si="106"/>
        <v>8</v>
      </c>
      <c r="BK132" s="42">
        <f t="shared" si="106"/>
        <v>3</v>
      </c>
      <c r="BL132" s="42">
        <f t="shared" si="106"/>
        <v>2</v>
      </c>
      <c r="BM132" s="42">
        <f t="shared" si="106"/>
        <v>2</v>
      </c>
      <c r="BN132" s="42">
        <f t="shared" si="106"/>
        <v>2</v>
      </c>
      <c r="BO132" s="88">
        <f>SUM(BO131+BO94)</f>
        <v>0</v>
      </c>
    </row>
    <row r="133" spans="1:67" x14ac:dyDescent="0.2">
      <c r="A133" s="25"/>
      <c r="B133" s="25"/>
      <c r="F133" s="41"/>
      <c r="G133" s="26"/>
      <c r="H133" s="210" t="s">
        <v>152</v>
      </c>
      <c r="I133" s="211"/>
      <c r="J133" s="43">
        <f t="shared" ref="J133:R133" si="107">SUM(COUNTIF(J105:J130,"&gt;=幹事"))</f>
        <v>1</v>
      </c>
      <c r="K133" s="43">
        <f t="shared" si="107"/>
        <v>2</v>
      </c>
      <c r="L133" s="43">
        <f t="shared" si="107"/>
        <v>2</v>
      </c>
      <c r="M133" s="43">
        <f t="shared" si="107"/>
        <v>1</v>
      </c>
      <c r="N133" s="43">
        <f t="shared" si="107"/>
        <v>0</v>
      </c>
      <c r="O133" s="43">
        <f t="shared" si="107"/>
        <v>0</v>
      </c>
      <c r="P133" s="43">
        <f t="shared" si="107"/>
        <v>0</v>
      </c>
      <c r="Q133" s="43">
        <f t="shared" si="107"/>
        <v>0</v>
      </c>
      <c r="R133" s="43">
        <f t="shared" si="107"/>
        <v>0</v>
      </c>
      <c r="S133" s="43">
        <f t="shared" ref="S133:AG133" si="108">SUM(COUNTIF(S105:S130,"&gt;=幹事"))</f>
        <v>0</v>
      </c>
      <c r="T133" s="43">
        <f t="shared" si="108"/>
        <v>0</v>
      </c>
      <c r="U133" s="43">
        <f>SUM(COUNTIF(U105:U130,"&gt;=幹事"))</f>
        <v>0</v>
      </c>
      <c r="V133" s="43">
        <f>SUM(COUNTIF(V105:V130,"&gt;=幹事"))</f>
        <v>0</v>
      </c>
      <c r="W133" s="43">
        <f>SUM(COUNTIF(W105:W130,"&gt;=幹事"))</f>
        <v>0</v>
      </c>
      <c r="X133" s="43">
        <f>SUM(COUNTIF(X105:X130,"&gt;=幹事"))</f>
        <v>0</v>
      </c>
      <c r="Y133" s="43">
        <f t="shared" si="108"/>
        <v>0</v>
      </c>
      <c r="Z133" s="43">
        <f>SUM(COUNTIF(Z105:Z130,"&gt;=幹事"))</f>
        <v>0</v>
      </c>
      <c r="AA133" s="43">
        <f>SUM(COUNTIF(AA105:AA130,"&gt;=幹事"))</f>
        <v>0</v>
      </c>
      <c r="AB133" s="43">
        <f>SUM(COUNTIF(AB122:AB130,"&gt;=幹事"))</f>
        <v>0</v>
      </c>
      <c r="AC133" s="43">
        <f>SUM(COUNTIF(AC122:AC130,"&gt;=幹事"))</f>
        <v>0</v>
      </c>
      <c r="AD133" s="43">
        <f t="shared" si="108"/>
        <v>0</v>
      </c>
      <c r="AE133" s="43">
        <f t="shared" si="108"/>
        <v>0</v>
      </c>
      <c r="AF133" s="43">
        <f t="shared" si="108"/>
        <v>0</v>
      </c>
      <c r="AG133" s="43">
        <f t="shared" si="108"/>
        <v>0</v>
      </c>
      <c r="AH133" s="43">
        <f>SUM(COUNTIF(AH105:AH130,"&gt;=幹事"))</f>
        <v>0</v>
      </c>
      <c r="AI133" s="43">
        <f>SUM(COUNTIF(AI105:AI130,"&gt;=幹事"))</f>
        <v>0</v>
      </c>
      <c r="AJ133" s="43">
        <f>SUM(COUNTIF(AJ105:AJ130,"&gt;=幹事"))</f>
        <v>0</v>
      </c>
      <c r="AK133" s="43">
        <f t="shared" ref="AK133:AR133" si="109">SUM(COUNTIF(AK105:AK130,"&gt;=幹事"))</f>
        <v>1</v>
      </c>
      <c r="AL133" s="43">
        <f t="shared" si="109"/>
        <v>1</v>
      </c>
      <c r="AM133" s="43">
        <f t="shared" si="109"/>
        <v>0</v>
      </c>
      <c r="AN133" s="43">
        <f t="shared" si="109"/>
        <v>0</v>
      </c>
      <c r="AO133" s="43">
        <f t="shared" si="109"/>
        <v>1</v>
      </c>
      <c r="AP133" s="43">
        <f t="shared" si="109"/>
        <v>0</v>
      </c>
      <c r="AQ133" s="43">
        <f t="shared" si="109"/>
        <v>1</v>
      </c>
      <c r="AR133" s="43">
        <f t="shared" si="109"/>
        <v>0</v>
      </c>
      <c r="AS133" s="43">
        <f t="shared" ref="AS133:BD133" si="110">SUM(COUNTIF(AS105:AS130,"&gt;=幹事"))</f>
        <v>0</v>
      </c>
      <c r="AT133" s="43">
        <f>SUM(COUNTIF(AT105:AT130,"&gt;=幹事"))</f>
        <v>0</v>
      </c>
      <c r="AU133" s="43">
        <f>SUM(COUNTIF(AU105:AU130,"&gt;=幹事"))</f>
        <v>0</v>
      </c>
      <c r="AV133" s="43">
        <f>SUM(COUNTIF(AV105:AV130,"&gt;=幹事"))</f>
        <v>0</v>
      </c>
      <c r="AW133" s="43">
        <f>SUM(COUNTIF(AW105:AW130,"&gt;=幹事"))</f>
        <v>0</v>
      </c>
      <c r="AX133" s="43">
        <f>SUM(COUNTIF(AX105:AX130,"&gt;=幹事"))</f>
        <v>0</v>
      </c>
      <c r="AY133" s="43">
        <f t="shared" si="110"/>
        <v>0</v>
      </c>
      <c r="AZ133" s="43">
        <f t="shared" si="110"/>
        <v>0</v>
      </c>
      <c r="BA133" s="43">
        <f t="shared" si="110"/>
        <v>0</v>
      </c>
      <c r="BB133" s="43">
        <f t="shared" si="110"/>
        <v>0</v>
      </c>
      <c r="BC133" s="43">
        <f t="shared" si="110"/>
        <v>0</v>
      </c>
      <c r="BD133" s="43">
        <f t="shared" si="110"/>
        <v>1</v>
      </c>
      <c r="BE133" s="43">
        <f t="shared" ref="BE133:BK133" si="111">SUM(COUNTIF(BE105:BE130,"&gt;=幹事"))</f>
        <v>0</v>
      </c>
      <c r="BF133" s="43">
        <f t="shared" si="111"/>
        <v>0</v>
      </c>
      <c r="BG133" s="43">
        <f t="shared" si="111"/>
        <v>0</v>
      </c>
      <c r="BH133" s="43">
        <f t="shared" si="111"/>
        <v>0</v>
      </c>
      <c r="BI133" s="43">
        <f t="shared" si="111"/>
        <v>0</v>
      </c>
      <c r="BJ133" s="43">
        <f t="shared" si="111"/>
        <v>0</v>
      </c>
      <c r="BK133" s="43">
        <f t="shared" si="111"/>
        <v>0</v>
      </c>
      <c r="BL133" s="43">
        <f>SUM(COUNTIF(BL105:BL130,"&gt;=幹事"))</f>
        <v>0</v>
      </c>
      <c r="BM133" s="43">
        <f>SUM(COUNTIF(BM105:BM130,"&gt;=幹事"))</f>
        <v>0</v>
      </c>
      <c r="BN133" s="43">
        <f>SUM(COUNTIF(BN105:BN130,"&gt;=幹事"))</f>
        <v>0</v>
      </c>
      <c r="BO133" s="86">
        <f>SUM(COUNTIF(BO105:BO130,"&gt;=幹事"))</f>
        <v>0</v>
      </c>
    </row>
    <row r="134" spans="1:67" ht="13.5" thickBot="1" x14ac:dyDescent="0.25">
      <c r="A134" s="25"/>
      <c r="B134" s="25"/>
      <c r="F134" s="41"/>
      <c r="G134" s="26"/>
      <c r="H134" s="212" t="s">
        <v>66</v>
      </c>
      <c r="I134" s="213"/>
      <c r="J134" s="69">
        <f t="shared" ref="J134:R134" si="112">SUM(J133+J96)</f>
        <v>5</v>
      </c>
      <c r="K134" s="69">
        <f t="shared" si="112"/>
        <v>5</v>
      </c>
      <c r="L134" s="69">
        <f t="shared" si="112"/>
        <v>3</v>
      </c>
      <c r="M134" s="69">
        <f t="shared" si="112"/>
        <v>5</v>
      </c>
      <c r="N134" s="69">
        <f t="shared" si="112"/>
        <v>1</v>
      </c>
      <c r="O134" s="69">
        <f t="shared" si="112"/>
        <v>0</v>
      </c>
      <c r="P134" s="69">
        <f t="shared" si="112"/>
        <v>0</v>
      </c>
      <c r="Q134" s="69">
        <f t="shared" si="112"/>
        <v>0</v>
      </c>
      <c r="R134" s="69">
        <f t="shared" si="112"/>
        <v>0</v>
      </c>
      <c r="S134" s="69">
        <f t="shared" ref="S134:AG134" si="113">SUM(S133+S96)</f>
        <v>0</v>
      </c>
      <c r="T134" s="69">
        <f t="shared" si="113"/>
        <v>0</v>
      </c>
      <c r="U134" s="69">
        <f>SUM(U133+U96)</f>
        <v>0</v>
      </c>
      <c r="V134" s="69">
        <f>SUM(V133+V96)</f>
        <v>0</v>
      </c>
      <c r="W134" s="69">
        <f>SUM(W133+W96)</f>
        <v>0</v>
      </c>
      <c r="X134" s="69">
        <f>SUM(X133+X96)</f>
        <v>0</v>
      </c>
      <c r="Y134" s="69">
        <f t="shared" si="113"/>
        <v>0</v>
      </c>
      <c r="Z134" s="69">
        <f>SUM(Z133+Z96)</f>
        <v>2</v>
      </c>
      <c r="AA134" s="69">
        <f>SUM(AA133+AA96)</f>
        <v>0</v>
      </c>
      <c r="AB134" s="69">
        <f>SUM(AB133+AB113)</f>
        <v>0</v>
      </c>
      <c r="AC134" s="69">
        <f>SUM(AC133+AC113)</f>
        <v>0</v>
      </c>
      <c r="AD134" s="69">
        <f t="shared" si="113"/>
        <v>0</v>
      </c>
      <c r="AE134" s="69">
        <f t="shared" si="113"/>
        <v>0</v>
      </c>
      <c r="AF134" s="69">
        <f t="shared" si="113"/>
        <v>0</v>
      </c>
      <c r="AG134" s="69">
        <f t="shared" si="113"/>
        <v>0</v>
      </c>
      <c r="AH134" s="69">
        <f>SUM(AH133+AH96)</f>
        <v>0</v>
      </c>
      <c r="AI134" s="69">
        <f>SUM(AI133+AI96)</f>
        <v>0</v>
      </c>
      <c r="AJ134" s="69">
        <f>SUM(AJ133+AJ96)</f>
        <v>1</v>
      </c>
      <c r="AK134" s="69">
        <f t="shared" ref="AK134:AR134" si="114">SUM(AK133+AK96)</f>
        <v>1</v>
      </c>
      <c r="AL134" s="69">
        <f t="shared" si="114"/>
        <v>2</v>
      </c>
      <c r="AM134" s="69">
        <f t="shared" si="114"/>
        <v>1</v>
      </c>
      <c r="AN134" s="69">
        <f t="shared" si="114"/>
        <v>3</v>
      </c>
      <c r="AO134" s="69">
        <f t="shared" si="114"/>
        <v>1</v>
      </c>
      <c r="AP134" s="69">
        <f t="shared" si="114"/>
        <v>0</v>
      </c>
      <c r="AQ134" s="69">
        <f t="shared" si="114"/>
        <v>5</v>
      </c>
      <c r="AR134" s="69">
        <f t="shared" si="114"/>
        <v>0</v>
      </c>
      <c r="AS134" s="69">
        <f t="shared" ref="AS134:BD134" si="115">SUM(AS133+AS96)</f>
        <v>0</v>
      </c>
      <c r="AT134" s="69">
        <f>SUM(AT133+AT96)</f>
        <v>0</v>
      </c>
      <c r="AU134" s="69">
        <f>SUM(AU133+AU96)</f>
        <v>0</v>
      </c>
      <c r="AV134" s="69">
        <f>SUM(AV133+AV96)</f>
        <v>0</v>
      </c>
      <c r="AW134" s="69">
        <f>SUM(AW133+AW96)</f>
        <v>0</v>
      </c>
      <c r="AX134" s="69">
        <f>SUM(AX133+AX96)</f>
        <v>0</v>
      </c>
      <c r="AY134" s="69">
        <f t="shared" si="115"/>
        <v>0</v>
      </c>
      <c r="AZ134" s="69">
        <f t="shared" si="115"/>
        <v>0</v>
      </c>
      <c r="BA134" s="69">
        <f t="shared" si="115"/>
        <v>0</v>
      </c>
      <c r="BB134" s="69">
        <f t="shared" si="115"/>
        <v>3</v>
      </c>
      <c r="BC134" s="69">
        <f t="shared" si="115"/>
        <v>2</v>
      </c>
      <c r="BD134" s="69">
        <f t="shared" si="115"/>
        <v>1</v>
      </c>
      <c r="BE134" s="69">
        <f t="shared" ref="BE134:BN134" si="116">SUM(BE133+BE96)</f>
        <v>1</v>
      </c>
      <c r="BF134" s="69">
        <f t="shared" si="116"/>
        <v>2</v>
      </c>
      <c r="BG134" s="69">
        <f t="shared" si="116"/>
        <v>2</v>
      </c>
      <c r="BH134" s="69">
        <f t="shared" si="116"/>
        <v>1</v>
      </c>
      <c r="BI134" s="69">
        <f t="shared" si="116"/>
        <v>0</v>
      </c>
      <c r="BJ134" s="69">
        <f t="shared" si="116"/>
        <v>1</v>
      </c>
      <c r="BK134" s="69">
        <f t="shared" si="116"/>
        <v>0</v>
      </c>
      <c r="BL134" s="69">
        <f t="shared" si="116"/>
        <v>0</v>
      </c>
      <c r="BM134" s="69">
        <f t="shared" si="116"/>
        <v>0</v>
      </c>
      <c r="BN134" s="69">
        <f t="shared" si="116"/>
        <v>0</v>
      </c>
      <c r="BO134" s="89">
        <f>SUM(BO133+BO96)</f>
        <v>0</v>
      </c>
    </row>
    <row r="135" spans="1:67" ht="17" thickBot="1" x14ac:dyDescent="0.3">
      <c r="D135" s="4"/>
      <c r="E135" s="4"/>
    </row>
    <row r="136" spans="1:67" x14ac:dyDescent="0.2">
      <c r="I136" t="s">
        <v>649</v>
      </c>
      <c r="J136" s="44" t="s">
        <v>52</v>
      </c>
      <c r="K136" s="7" t="s">
        <v>52</v>
      </c>
      <c r="L136" s="7"/>
      <c r="M136" s="7"/>
      <c r="N136" s="7"/>
      <c r="O136" s="7"/>
      <c r="P136" s="45" t="s">
        <v>49</v>
      </c>
      <c r="Q136" s="7" t="s">
        <v>71</v>
      </c>
      <c r="R136" s="7"/>
      <c r="S136" s="46"/>
      <c r="T136" s="77"/>
      <c r="U136" s="7" t="s">
        <v>168</v>
      </c>
      <c r="V136" s="7"/>
      <c r="W136" s="7"/>
      <c r="X136" s="7"/>
      <c r="Y136" s="7"/>
      <c r="Z136" s="46"/>
      <c r="AA136"/>
      <c r="AB136"/>
      <c r="AC136"/>
      <c r="AD136"/>
      <c r="AF136"/>
      <c r="AG136"/>
      <c r="AI136"/>
      <c r="AJ136"/>
      <c r="AK136"/>
      <c r="AM136"/>
      <c r="AN136"/>
      <c r="AO136"/>
      <c r="AQ136"/>
      <c r="AR136"/>
      <c r="AS136"/>
      <c r="AT136"/>
      <c r="AU136"/>
      <c r="AW136"/>
      <c r="AX136"/>
      <c r="AY136"/>
      <c r="BA136"/>
      <c r="BB136"/>
      <c r="BC136"/>
      <c r="BD136"/>
      <c r="BE136"/>
      <c r="BF136"/>
      <c r="BG136"/>
      <c r="BH136"/>
      <c r="BI136"/>
      <c r="BK136"/>
      <c r="BL136"/>
      <c r="BM136"/>
      <c r="BN136"/>
      <c r="BO136"/>
    </row>
    <row r="137" spans="1:67" x14ac:dyDescent="0.2">
      <c r="J137" s="47" t="s">
        <v>69</v>
      </c>
      <c r="K137" s="48" t="s">
        <v>70</v>
      </c>
      <c r="L137" s="48"/>
      <c r="M137" s="48"/>
      <c r="N137" s="48"/>
      <c r="O137" s="48"/>
      <c r="P137" s="75" t="s">
        <v>67</v>
      </c>
      <c r="Q137" s="49" t="s">
        <v>68</v>
      </c>
      <c r="R137" s="50"/>
      <c r="S137" s="51"/>
      <c r="T137" s="76"/>
      <c r="U137" s="49"/>
      <c r="V137" s="50"/>
      <c r="W137" s="50"/>
      <c r="X137" s="50"/>
      <c r="Y137" s="50"/>
      <c r="Z137" s="51"/>
      <c r="AA137"/>
      <c r="AB137"/>
      <c r="AC137"/>
      <c r="AD137"/>
      <c r="AF137"/>
      <c r="AG137"/>
      <c r="AI137"/>
      <c r="AJ137"/>
      <c r="AK137"/>
      <c r="AM137"/>
      <c r="AN137"/>
      <c r="AO137"/>
      <c r="AQ137"/>
      <c r="AR137"/>
      <c r="AS137"/>
      <c r="AT137"/>
      <c r="AU137"/>
      <c r="AW137"/>
      <c r="AX137"/>
      <c r="AY137"/>
      <c r="BA137"/>
      <c r="BB137"/>
      <c r="BC137"/>
      <c r="BD137"/>
      <c r="BE137"/>
      <c r="BF137"/>
      <c r="BG137"/>
      <c r="BH137"/>
      <c r="BI137"/>
      <c r="BK137"/>
      <c r="BL137"/>
      <c r="BM137"/>
      <c r="BN137"/>
      <c r="BO137"/>
    </row>
    <row r="138" spans="1:67" ht="13.5" thickBot="1" x14ac:dyDescent="0.25">
      <c r="J138" s="78" t="s">
        <v>167</v>
      </c>
      <c r="K138" s="52" t="s">
        <v>1002</v>
      </c>
      <c r="L138" s="53"/>
      <c r="M138" s="54"/>
      <c r="N138" s="54"/>
      <c r="O138" s="54"/>
      <c r="P138" s="55" t="s">
        <v>72</v>
      </c>
      <c r="Q138" s="52" t="s">
        <v>73</v>
      </c>
      <c r="R138" s="53"/>
      <c r="S138" s="56"/>
      <c r="T138" s="55"/>
      <c r="U138" s="52"/>
      <c r="V138" s="53"/>
      <c r="W138" s="53"/>
      <c r="X138" s="53"/>
      <c r="Y138" s="53"/>
      <c r="Z138" s="56"/>
      <c r="AA138"/>
      <c r="AB138"/>
      <c r="AC138"/>
      <c r="AD138"/>
      <c r="AF138"/>
      <c r="AG138"/>
      <c r="AI138"/>
      <c r="AJ138"/>
      <c r="AK138"/>
      <c r="AM138"/>
      <c r="AN138"/>
      <c r="AO138"/>
      <c r="AQ138"/>
      <c r="AR138"/>
      <c r="AS138"/>
      <c r="AT138"/>
      <c r="AU138"/>
      <c r="AW138"/>
      <c r="AX138"/>
      <c r="AY138"/>
      <c r="BA138"/>
      <c r="BB138"/>
      <c r="BC138"/>
      <c r="BD138"/>
      <c r="BE138"/>
      <c r="BF138"/>
      <c r="BG138"/>
      <c r="BH138"/>
      <c r="BI138"/>
      <c r="BK138"/>
      <c r="BL138"/>
      <c r="BM138"/>
      <c r="BN138"/>
      <c r="BO138"/>
    </row>
    <row r="139" spans="1:67" ht="13.5" thickBot="1" x14ac:dyDescent="0.25"/>
    <row r="140" spans="1:67" x14ac:dyDescent="0.2">
      <c r="A140" s="247" t="s">
        <v>1</v>
      </c>
      <c r="B140" s="216" t="s">
        <v>3</v>
      </c>
      <c r="C140" s="216" t="s">
        <v>5</v>
      </c>
      <c r="D140" s="216" t="str">
        <f>D5</f>
        <v>住所／情報(2023/1/1全確認)</v>
      </c>
      <c r="E140" s="228" t="str">
        <f>E5</f>
        <v>URL(公式HPのみ)
(2024/1/1全確認)</v>
      </c>
      <c r="F140" s="230" t="s">
        <v>7</v>
      </c>
      <c r="G140" s="216" t="s">
        <v>9</v>
      </c>
      <c r="H140" s="218" t="s">
        <v>11</v>
      </c>
      <c r="I140" s="220" t="s">
        <v>13</v>
      </c>
      <c r="J140" s="7" t="s">
        <v>14</v>
      </c>
      <c r="K140" s="7"/>
      <c r="L140" s="8"/>
      <c r="M140" s="8"/>
      <c r="N140" s="8"/>
      <c r="O140" s="8"/>
      <c r="P140" s="7"/>
      <c r="Q140" s="7"/>
      <c r="R140" s="8"/>
      <c r="S140" s="8"/>
      <c r="T140" s="8"/>
      <c r="U140" s="8"/>
      <c r="V140" s="8"/>
      <c r="W140" s="8"/>
      <c r="X140" s="8"/>
      <c r="Y140" s="8"/>
      <c r="Z140" s="8"/>
      <c r="AA140" s="8"/>
      <c r="AB140" s="8"/>
      <c r="AC140" s="8"/>
      <c r="AD140" s="8"/>
      <c r="AE140" s="8"/>
      <c r="AF140" s="8"/>
      <c r="AG140" s="8"/>
      <c r="AH140" s="8"/>
      <c r="AI140" s="8"/>
      <c r="AJ140" s="8"/>
      <c r="AK140" s="8"/>
      <c r="AL140" s="8"/>
      <c r="AM140" s="8"/>
      <c r="AN140" s="8"/>
      <c r="AO140" s="8"/>
      <c r="AP140" s="8"/>
      <c r="AQ140" s="7"/>
      <c r="AR140" s="8"/>
      <c r="AS140" s="8"/>
      <c r="AT140" s="8"/>
      <c r="AU140" s="8"/>
      <c r="AV140" s="8"/>
      <c r="AW140" s="8"/>
      <c r="AX140" s="8"/>
      <c r="AY140" s="8"/>
      <c r="AZ140" s="8"/>
      <c r="BA140" s="8"/>
      <c r="BB140" s="7"/>
      <c r="BC140" s="8"/>
      <c r="BD140" s="8"/>
      <c r="BE140" s="8"/>
      <c r="BF140" s="8"/>
      <c r="BG140" s="8"/>
      <c r="BH140" s="8"/>
      <c r="BI140" s="8"/>
      <c r="BJ140" s="8"/>
      <c r="BK140" s="8"/>
      <c r="BL140" s="8"/>
      <c r="BM140" s="8"/>
      <c r="BN140" s="8"/>
      <c r="BO140" s="9"/>
    </row>
    <row r="141" spans="1:67" s="2" customFormat="1" ht="26.5" thickBot="1" x14ac:dyDescent="0.25">
      <c r="A141" s="248"/>
      <c r="B141" s="217"/>
      <c r="C141" s="217"/>
      <c r="D141" s="217"/>
      <c r="E141" s="229"/>
      <c r="F141" s="231"/>
      <c r="G141" s="217"/>
      <c r="H141" s="219"/>
      <c r="I141" s="221"/>
      <c r="J141" s="10" t="str">
        <f t="shared" ref="J141:R141" si="117">J6</f>
        <v>Tosh</v>
      </c>
      <c r="K141" s="11" t="str">
        <f t="shared" si="117"/>
        <v>岸野姉</v>
      </c>
      <c r="L141" s="11" t="str">
        <f t="shared" si="117"/>
        <v>善恵姉</v>
      </c>
      <c r="M141" s="11" t="str">
        <f t="shared" si="117"/>
        <v>上野兄</v>
      </c>
      <c r="N141" s="11" t="str">
        <f t="shared" si="117"/>
        <v>Amita
姉</v>
      </c>
      <c r="O141" s="11" t="str">
        <f t="shared" si="117"/>
        <v>長島兄</v>
      </c>
      <c r="P141" s="11" t="str">
        <f t="shared" si="117"/>
        <v>悠姉</v>
      </c>
      <c r="Q141" s="11" t="str">
        <f t="shared" si="117"/>
        <v>Tanmay兄</v>
      </c>
      <c r="R141" s="11" t="str">
        <f t="shared" si="117"/>
        <v>前川
浩)兄</v>
      </c>
      <c r="S141" s="11" t="str">
        <f t="shared" ref="S141:AG141" si="118">S6</f>
        <v>前川
紀)姉</v>
      </c>
      <c r="T141" s="11" t="str">
        <f t="shared" si="118"/>
        <v>前川
あ))姉</v>
      </c>
      <c r="U141" s="11" t="str">
        <f>U6</f>
        <v>千恵美姉</v>
      </c>
      <c r="V141" s="11" t="str">
        <f>V6</f>
        <v>柴田兄</v>
      </c>
      <c r="W141" s="11" t="str">
        <f>W6</f>
        <v>須坂姉</v>
      </c>
      <c r="X141" s="11" t="str">
        <f>X6</f>
        <v>勇輝兄</v>
      </c>
      <c r="Y141" s="11" t="str">
        <f t="shared" si="118"/>
        <v>Nimish兄</v>
      </c>
      <c r="Z141" s="71" t="str">
        <f>Z6</f>
        <v>亜紀子姉</v>
      </c>
      <c r="AA141" s="71" t="str">
        <f>AA6</f>
        <v>山田兄</v>
      </c>
      <c r="AB141" s="71"/>
      <c r="AC141" s="71"/>
      <c r="AD141" s="71" t="str">
        <f t="shared" si="118"/>
        <v>原園姉</v>
      </c>
      <c r="AE141" s="71" t="str">
        <f t="shared" si="118"/>
        <v>渡部姉</v>
      </c>
      <c r="AF141" s="71" t="str">
        <f t="shared" si="118"/>
        <v>香織姉</v>
      </c>
      <c r="AG141" s="71" t="str">
        <f t="shared" si="118"/>
        <v>田嶋姉</v>
      </c>
      <c r="AH141" s="71" t="str">
        <f>AH6</f>
        <v>藤田兄</v>
      </c>
      <c r="AI141" s="71" t="str">
        <f>AI6</f>
        <v>藤田姉</v>
      </c>
      <c r="AJ141" s="71" t="str">
        <f>AJ6</f>
        <v>佐藤兄</v>
      </c>
      <c r="AK141" s="71" t="str">
        <f t="shared" ref="AK141:AR141" si="119">AK6</f>
        <v>島尾姉</v>
      </c>
      <c r="AL141" s="71" t="str">
        <f t="shared" si="119"/>
        <v>風間兄</v>
      </c>
      <c r="AM141" s="71" t="str">
        <f t="shared" si="119"/>
        <v>風間姉</v>
      </c>
      <c r="AN141" s="71" t="str">
        <f t="shared" si="119"/>
        <v>福田姉</v>
      </c>
      <c r="AO141" s="71" t="str">
        <f t="shared" si="119"/>
        <v>中村兄</v>
      </c>
      <c r="AP141" s="71" t="str">
        <f t="shared" si="119"/>
        <v>名久井兄</v>
      </c>
      <c r="AQ141" s="71" t="str">
        <f t="shared" si="119"/>
        <v>山中兄</v>
      </c>
      <c r="AR141" s="71" t="str">
        <f t="shared" si="119"/>
        <v>山中姉</v>
      </c>
      <c r="AS141" s="71" t="str">
        <f t="shared" ref="AS141:BD141" si="120">AS6</f>
        <v>西宇兄</v>
      </c>
      <c r="AT141" s="71" t="str">
        <f>AT6</f>
        <v>岡本姉</v>
      </c>
      <c r="AU141" s="71" t="str">
        <f>AU6</f>
        <v>早川姉</v>
      </c>
      <c r="AV141" s="71" t="str">
        <f>AV6</f>
        <v>佐奈子姉</v>
      </c>
      <c r="AW141" s="71" t="str">
        <f>AW6</f>
        <v>秋山姉</v>
      </c>
      <c r="AX141" s="71" t="str">
        <f>AX6</f>
        <v>田中兄</v>
      </c>
      <c r="AY141" s="71" t="str">
        <f t="shared" si="120"/>
        <v>星島姉</v>
      </c>
      <c r="AZ141" s="71" t="str">
        <f t="shared" si="120"/>
        <v>安谷屋兄</v>
      </c>
      <c r="BA141" s="71" t="str">
        <f t="shared" si="120"/>
        <v>菅谷兄</v>
      </c>
      <c r="BB141" s="71" t="str">
        <f t="shared" si="120"/>
        <v>中嶌姉</v>
      </c>
      <c r="BC141" s="71" t="str">
        <f t="shared" si="120"/>
        <v>井上
(美)姉</v>
      </c>
      <c r="BD141" s="71" t="str">
        <f t="shared" si="120"/>
        <v>徳永兄</v>
      </c>
      <c r="BE141" s="71" t="str">
        <f t="shared" ref="BE141:BN141" si="121">BE6</f>
        <v>崇之兄</v>
      </c>
      <c r="BF141" s="71" t="str">
        <f t="shared" si="121"/>
        <v>金子兄</v>
      </c>
      <c r="BG141" s="71" t="str">
        <f t="shared" si="121"/>
        <v>河野姉</v>
      </c>
      <c r="BH141" s="71" t="str">
        <f t="shared" si="121"/>
        <v>松下姉</v>
      </c>
      <c r="BI141" s="71" t="str">
        <f t="shared" si="121"/>
        <v>薮内姉</v>
      </c>
      <c r="BJ141" s="71" t="str">
        <f t="shared" si="121"/>
        <v>督兄</v>
      </c>
      <c r="BK141" s="71" t="str">
        <f t="shared" si="121"/>
        <v>内住姉</v>
      </c>
      <c r="BL141" s="71" t="str">
        <f t="shared" si="121"/>
        <v>戸谷姉</v>
      </c>
      <c r="BM141" s="71" t="str">
        <f t="shared" si="121"/>
        <v>野村姉</v>
      </c>
      <c r="BN141" s="71" t="str">
        <f t="shared" si="121"/>
        <v>吉川姉</v>
      </c>
      <c r="BO141" s="73" t="s">
        <v>40</v>
      </c>
    </row>
    <row r="142" spans="1:67" s="2" customFormat="1" ht="14" thickTop="1" thickBot="1" x14ac:dyDescent="0.25">
      <c r="A142" s="268" t="s">
        <v>173</v>
      </c>
      <c r="B142" s="269"/>
      <c r="C142" s="244" t="s">
        <v>174</v>
      </c>
      <c r="D142" s="245"/>
      <c r="E142" s="245"/>
      <c r="F142" s="245"/>
      <c r="G142" s="245"/>
      <c r="H142" s="246"/>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c r="AK142" s="12"/>
      <c r="AL142" s="12"/>
      <c r="AM142" s="12"/>
      <c r="AN142" s="12"/>
      <c r="AO142" s="12"/>
      <c r="AP142" s="12"/>
      <c r="AQ142" s="12"/>
      <c r="AR142" s="12"/>
      <c r="AS142" s="12"/>
      <c r="AT142" s="12"/>
      <c r="AU142" s="12"/>
      <c r="AV142" s="12"/>
      <c r="AW142" s="12"/>
      <c r="AX142" s="12"/>
      <c r="AY142" s="12"/>
      <c r="AZ142" s="12"/>
      <c r="BA142" s="12"/>
      <c r="BB142" s="12"/>
      <c r="BC142" s="12"/>
      <c r="BD142" s="12"/>
      <c r="BE142" s="12"/>
      <c r="BF142" s="12"/>
      <c r="BG142" s="12"/>
      <c r="BH142" s="12"/>
      <c r="BI142" s="12"/>
      <c r="BJ142" s="12"/>
      <c r="BK142" s="12"/>
      <c r="BL142" s="12"/>
      <c r="BM142" s="12"/>
      <c r="BN142" s="12"/>
      <c r="BO142" s="12"/>
    </row>
    <row r="143" spans="1:67" s="25" customFormat="1" ht="130.5" thickTop="1" x14ac:dyDescent="0.2">
      <c r="A143" s="117">
        <v>49</v>
      </c>
      <c r="B143" s="124" t="s">
        <v>177</v>
      </c>
      <c r="C143" s="126" t="s">
        <v>674</v>
      </c>
      <c r="D143" s="137" t="s">
        <v>723</v>
      </c>
      <c r="E143" s="31" t="s">
        <v>55</v>
      </c>
      <c r="F143" s="17">
        <v>5400</v>
      </c>
      <c r="G143" s="24">
        <v>39687</v>
      </c>
      <c r="H143" s="19" t="s">
        <v>180</v>
      </c>
      <c r="I143" s="20">
        <f t="shared" ref="I143:I161" si="122">COUNTIF(J143:BO143,"&gt;×")</f>
        <v>7</v>
      </c>
      <c r="J143" s="22" t="s">
        <v>159</v>
      </c>
      <c r="K143" s="22" t="s">
        <v>160</v>
      </c>
      <c r="L143" s="22" t="s">
        <v>159</v>
      </c>
      <c r="M143" s="22" t="s">
        <v>159</v>
      </c>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c r="AK143" s="22" t="s">
        <v>159</v>
      </c>
      <c r="AL143" s="22"/>
      <c r="AM143" s="22"/>
      <c r="AN143" s="22"/>
      <c r="AO143" s="22" t="s">
        <v>159</v>
      </c>
      <c r="AP143" s="22"/>
      <c r="AQ143" s="22"/>
      <c r="AR143" s="22"/>
      <c r="AS143" s="22"/>
      <c r="AT143" s="22"/>
      <c r="AU143" s="22"/>
      <c r="AV143" s="22"/>
      <c r="AW143" s="22"/>
      <c r="AX143" s="22"/>
      <c r="AY143" s="22" t="s">
        <v>159</v>
      </c>
      <c r="AZ143" s="22"/>
      <c r="BA143" s="22"/>
      <c r="BB143" s="22"/>
      <c r="BC143" s="22"/>
      <c r="BD143" s="22"/>
      <c r="BE143" s="22"/>
      <c r="BF143" s="22"/>
      <c r="BG143" s="22"/>
      <c r="BH143" s="22"/>
      <c r="BI143" s="22"/>
      <c r="BJ143" s="22"/>
      <c r="BK143" s="22"/>
      <c r="BL143" s="22"/>
      <c r="BM143" s="22"/>
      <c r="BN143" s="22"/>
      <c r="BO143" s="87"/>
    </row>
    <row r="144" spans="1:67" s="25" customFormat="1" ht="104" x14ac:dyDescent="0.2">
      <c r="A144" s="117">
        <v>50</v>
      </c>
      <c r="B144" s="124" t="s">
        <v>178</v>
      </c>
      <c r="C144" s="126" t="s">
        <v>1069</v>
      </c>
      <c r="D144" s="130" t="s">
        <v>1151</v>
      </c>
      <c r="E144" s="16" t="s">
        <v>1099</v>
      </c>
      <c r="F144" s="17">
        <v>8000</v>
      </c>
      <c r="G144" s="24">
        <v>39696</v>
      </c>
      <c r="H144" s="19" t="s">
        <v>867</v>
      </c>
      <c r="I144" s="20">
        <f t="shared" si="122"/>
        <v>5</v>
      </c>
      <c r="J144" s="21" t="s">
        <v>181</v>
      </c>
      <c r="K144" s="22" t="s">
        <v>159</v>
      </c>
      <c r="L144" s="22" t="s">
        <v>159</v>
      </c>
      <c r="M144" s="22" t="s">
        <v>159</v>
      </c>
      <c r="N144" s="22"/>
      <c r="O144" s="22"/>
      <c r="P144" s="22"/>
      <c r="Q144" s="22"/>
      <c r="R144" s="22"/>
      <c r="S144" s="22"/>
      <c r="T144" s="22"/>
      <c r="U144" s="22"/>
      <c r="V144" s="22"/>
      <c r="W144" s="22"/>
      <c r="X144" s="22"/>
      <c r="Y144" s="22"/>
      <c r="Z144" s="22"/>
      <c r="AA144" s="22"/>
      <c r="AB144" s="22"/>
      <c r="AC144" s="22"/>
      <c r="AD144" s="22"/>
      <c r="AE144" s="22"/>
      <c r="AF144" s="22"/>
      <c r="AG144" s="22"/>
      <c r="AH144" s="22"/>
      <c r="AI144" s="22"/>
      <c r="AJ144" s="22"/>
      <c r="AK144" s="22"/>
      <c r="AL144" s="22"/>
      <c r="AM144" s="22"/>
      <c r="AN144" s="22"/>
      <c r="AO144" s="22" t="s">
        <v>183</v>
      </c>
      <c r="AP144" s="22"/>
      <c r="AQ144" s="22"/>
      <c r="AR144" s="22"/>
      <c r="AS144" s="22"/>
      <c r="AT144" s="22"/>
      <c r="AU144" s="22"/>
      <c r="AV144" s="22"/>
      <c r="AW144" s="22"/>
      <c r="AX144" s="22"/>
      <c r="AY144" s="22"/>
      <c r="AZ144" s="22" t="s">
        <v>167</v>
      </c>
      <c r="BA144" s="22"/>
      <c r="BB144" s="22"/>
      <c r="BC144" s="22"/>
      <c r="BD144" s="22"/>
      <c r="BE144" s="22"/>
      <c r="BF144" s="22"/>
      <c r="BG144" s="22"/>
      <c r="BH144" s="22"/>
      <c r="BI144" s="22"/>
      <c r="BJ144" s="22"/>
      <c r="BK144" s="22"/>
      <c r="BL144" s="22"/>
      <c r="BM144" s="22"/>
      <c r="BN144" s="22"/>
      <c r="BO144" s="82"/>
    </row>
    <row r="145" spans="1:67" s="25" customFormat="1" ht="91" x14ac:dyDescent="0.2">
      <c r="A145" s="117">
        <v>51</v>
      </c>
      <c r="B145" s="124" t="s">
        <v>176</v>
      </c>
      <c r="C145" s="126" t="s">
        <v>775</v>
      </c>
      <c r="D145" s="137" t="s">
        <v>671</v>
      </c>
      <c r="E145" s="31" t="s">
        <v>55</v>
      </c>
      <c r="F145" s="17">
        <v>4000</v>
      </c>
      <c r="G145" s="24">
        <v>39744</v>
      </c>
      <c r="H145" s="19" t="s">
        <v>868</v>
      </c>
      <c r="I145" s="20">
        <f t="shared" si="122"/>
        <v>3</v>
      </c>
      <c r="J145" s="22" t="s">
        <v>159</v>
      </c>
      <c r="K145" s="22"/>
      <c r="L145" s="22" t="s">
        <v>159</v>
      </c>
      <c r="M145" s="22" t="s">
        <v>160</v>
      </c>
      <c r="N145" s="22"/>
      <c r="O145" s="22"/>
      <c r="P145" s="22"/>
      <c r="Q145" s="22"/>
      <c r="R145" s="22"/>
      <c r="S145" s="22"/>
      <c r="T145" s="22"/>
      <c r="U145" s="22"/>
      <c r="V145" s="22"/>
      <c r="W145" s="22"/>
      <c r="X145" s="22"/>
      <c r="Y145" s="22"/>
      <c r="Z145" s="22"/>
      <c r="AA145" s="22"/>
      <c r="AB145" s="22"/>
      <c r="AC145" s="22"/>
      <c r="AD145" s="22"/>
      <c r="AE145" s="22"/>
      <c r="AF145" s="22"/>
      <c r="AG145" s="22"/>
      <c r="AH145" s="22"/>
      <c r="AI145" s="22"/>
      <c r="AJ145" s="22"/>
      <c r="AK145" s="22"/>
      <c r="AL145" s="22"/>
      <c r="AM145" s="22"/>
      <c r="AN145" s="22"/>
      <c r="AO145" s="22"/>
      <c r="AP145" s="22"/>
      <c r="AQ145" s="22"/>
      <c r="AR145" s="22"/>
      <c r="AS145" s="22"/>
      <c r="AT145" s="22"/>
      <c r="AU145" s="22"/>
      <c r="AV145" s="22"/>
      <c r="AW145" s="22"/>
      <c r="AX145" s="22"/>
      <c r="AY145" s="22"/>
      <c r="AZ145" s="22"/>
      <c r="BA145" s="22"/>
      <c r="BB145" s="22"/>
      <c r="BC145" s="22"/>
      <c r="BD145" s="22"/>
      <c r="BE145" s="22"/>
      <c r="BF145" s="22"/>
      <c r="BG145" s="22"/>
      <c r="BH145" s="22"/>
      <c r="BI145" s="22"/>
      <c r="BJ145" s="22"/>
      <c r="BK145" s="22"/>
      <c r="BL145" s="22"/>
      <c r="BM145" s="22"/>
      <c r="BN145" s="22"/>
      <c r="BO145" s="82"/>
    </row>
    <row r="146" spans="1:67" s="25" customFormat="1" ht="91" x14ac:dyDescent="0.2">
      <c r="A146" s="23">
        <v>52</v>
      </c>
      <c r="B146" s="27" t="s">
        <v>175</v>
      </c>
      <c r="C146" s="61" t="s">
        <v>1153</v>
      </c>
      <c r="D146" s="130" t="s">
        <v>1152</v>
      </c>
      <c r="E146" s="16" t="s">
        <v>252</v>
      </c>
      <c r="F146" s="17">
        <v>8600</v>
      </c>
      <c r="G146" s="24">
        <v>39791</v>
      </c>
      <c r="H146" s="19" t="s">
        <v>869</v>
      </c>
      <c r="I146" s="20">
        <f t="shared" si="122"/>
        <v>10</v>
      </c>
      <c r="J146" s="22" t="s">
        <v>159</v>
      </c>
      <c r="K146" s="22" t="s">
        <v>159</v>
      </c>
      <c r="L146" s="22" t="s">
        <v>159</v>
      </c>
      <c r="M146" s="22" t="s">
        <v>159</v>
      </c>
      <c r="N146" s="22"/>
      <c r="O146" s="22"/>
      <c r="P146" s="22"/>
      <c r="Q146" s="22"/>
      <c r="R146" s="22"/>
      <c r="S146" s="22"/>
      <c r="T146" s="22"/>
      <c r="U146" s="22"/>
      <c r="V146" s="22"/>
      <c r="W146" s="22"/>
      <c r="X146" s="22"/>
      <c r="Y146" s="22"/>
      <c r="Z146" s="22"/>
      <c r="AA146" s="22"/>
      <c r="AB146" s="22"/>
      <c r="AC146" s="22"/>
      <c r="AD146" s="22"/>
      <c r="AE146" s="22"/>
      <c r="AF146" s="22"/>
      <c r="AG146" s="22"/>
      <c r="AH146" s="22"/>
      <c r="AI146" s="22"/>
      <c r="AJ146" s="22"/>
      <c r="AK146" s="22" t="s">
        <v>159</v>
      </c>
      <c r="AL146" s="22" t="s">
        <v>186</v>
      </c>
      <c r="AM146" s="22"/>
      <c r="AN146" s="22"/>
      <c r="AO146" s="22" t="s">
        <v>160</v>
      </c>
      <c r="AP146" s="22"/>
      <c r="AQ146" s="22" t="s">
        <v>159</v>
      </c>
      <c r="AR146" s="22"/>
      <c r="AS146" s="22"/>
      <c r="AT146" s="22"/>
      <c r="AU146" s="22"/>
      <c r="AV146" s="22"/>
      <c r="AW146" s="22"/>
      <c r="AX146" s="22"/>
      <c r="AY146" s="22" t="s">
        <v>159</v>
      </c>
      <c r="AZ146" s="22" t="s">
        <v>159</v>
      </c>
      <c r="BA146" s="22" t="s">
        <v>167</v>
      </c>
      <c r="BB146" s="22"/>
      <c r="BC146" s="22"/>
      <c r="BD146" s="22"/>
      <c r="BE146" s="22"/>
      <c r="BF146" s="22"/>
      <c r="BG146" s="22"/>
      <c r="BH146" s="22"/>
      <c r="BI146" s="22"/>
      <c r="BJ146" s="22"/>
      <c r="BK146" s="22"/>
      <c r="BL146" s="22"/>
      <c r="BM146" s="22"/>
      <c r="BN146" s="22"/>
      <c r="BO146" s="82"/>
    </row>
    <row r="147" spans="1:67" s="25" customFormat="1" ht="130" x14ac:dyDescent="0.2">
      <c r="A147" s="23">
        <v>53</v>
      </c>
      <c r="B147" s="27" t="s">
        <v>179</v>
      </c>
      <c r="C147" s="61" t="s">
        <v>1155</v>
      </c>
      <c r="D147" s="130" t="s">
        <v>1154</v>
      </c>
      <c r="E147" s="16" t="s">
        <v>1100</v>
      </c>
      <c r="F147" s="17">
        <v>5500</v>
      </c>
      <c r="G147" s="24">
        <v>39850</v>
      </c>
      <c r="H147" s="19" t="s">
        <v>870</v>
      </c>
      <c r="I147" s="20">
        <f t="shared" si="122"/>
        <v>5</v>
      </c>
      <c r="J147" s="22" t="s">
        <v>159</v>
      </c>
      <c r="K147" s="22" t="s">
        <v>159</v>
      </c>
      <c r="L147" s="22" t="s">
        <v>159</v>
      </c>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t="s">
        <v>159</v>
      </c>
      <c r="AR147" s="22"/>
      <c r="AS147" s="22"/>
      <c r="AT147" s="22"/>
      <c r="AU147" s="22"/>
      <c r="AV147" s="22"/>
      <c r="AW147" s="22"/>
      <c r="AX147" s="22"/>
      <c r="AY147" s="22" t="s">
        <v>160</v>
      </c>
      <c r="AZ147" s="22"/>
      <c r="BA147" s="22"/>
      <c r="BB147" s="22"/>
      <c r="BC147" s="22"/>
      <c r="BD147" s="22"/>
      <c r="BE147" s="22"/>
      <c r="BF147" s="22"/>
      <c r="BG147" s="22"/>
      <c r="BH147" s="22"/>
      <c r="BI147" s="22"/>
      <c r="BJ147" s="22"/>
      <c r="BK147" s="22"/>
      <c r="BL147" s="22"/>
      <c r="BM147" s="22"/>
      <c r="BN147" s="22"/>
      <c r="BO147" s="82"/>
    </row>
    <row r="148" spans="1:67" s="25" customFormat="1" ht="91" x14ac:dyDescent="0.2">
      <c r="A148" s="23">
        <v>54</v>
      </c>
      <c r="B148" s="27" t="s">
        <v>415</v>
      </c>
      <c r="C148" s="61" t="s">
        <v>1101</v>
      </c>
      <c r="D148" s="130" t="s">
        <v>1102</v>
      </c>
      <c r="E148" s="16" t="s">
        <v>260</v>
      </c>
      <c r="F148" s="17">
        <v>4500</v>
      </c>
      <c r="G148" s="24">
        <v>39878</v>
      </c>
      <c r="H148" s="19" t="s">
        <v>871</v>
      </c>
      <c r="I148" s="20">
        <f t="shared" si="122"/>
        <v>6</v>
      </c>
      <c r="J148" s="22" t="s">
        <v>159</v>
      </c>
      <c r="K148" s="22" t="s">
        <v>159</v>
      </c>
      <c r="L148" s="22" t="s">
        <v>159</v>
      </c>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2"/>
      <c r="AL148" s="22" t="s">
        <v>159</v>
      </c>
      <c r="AM148" s="22"/>
      <c r="AN148" s="22"/>
      <c r="AO148" s="22"/>
      <c r="AP148" s="22"/>
      <c r="AQ148" s="22" t="s">
        <v>160</v>
      </c>
      <c r="AR148" s="22" t="s">
        <v>167</v>
      </c>
      <c r="AS148" s="22"/>
      <c r="AT148" s="22"/>
      <c r="AU148" s="22"/>
      <c r="AV148" s="22"/>
      <c r="AW148" s="22"/>
      <c r="AX148" s="22"/>
      <c r="AY148" s="22"/>
      <c r="AZ148" s="22"/>
      <c r="BA148" s="22"/>
      <c r="BB148" s="22"/>
      <c r="BC148" s="22"/>
      <c r="BD148" s="22"/>
      <c r="BE148" s="22"/>
      <c r="BF148" s="22"/>
      <c r="BG148" s="22"/>
      <c r="BH148" s="22"/>
      <c r="BI148" s="22"/>
      <c r="BJ148" s="22"/>
      <c r="BK148" s="22"/>
      <c r="BL148" s="22"/>
      <c r="BM148" s="22"/>
      <c r="BN148" s="22"/>
      <c r="BO148" s="82"/>
    </row>
    <row r="149" spans="1:67" s="25" customFormat="1" ht="104" x14ac:dyDescent="0.2">
      <c r="A149" s="117">
        <v>55</v>
      </c>
      <c r="B149" s="124" t="s">
        <v>416</v>
      </c>
      <c r="C149" s="126" t="s">
        <v>690</v>
      </c>
      <c r="D149" s="137" t="s">
        <v>354</v>
      </c>
      <c r="E149" s="31" t="s">
        <v>55</v>
      </c>
      <c r="F149" s="17">
        <v>1800</v>
      </c>
      <c r="G149" s="24">
        <v>39918</v>
      </c>
      <c r="H149" s="19" t="s">
        <v>872</v>
      </c>
      <c r="I149" s="20">
        <f t="shared" si="122"/>
        <v>8</v>
      </c>
      <c r="J149" s="22" t="s">
        <v>159</v>
      </c>
      <c r="K149" s="22" t="s">
        <v>159</v>
      </c>
      <c r="L149" s="22" t="s">
        <v>160</v>
      </c>
      <c r="M149" s="22"/>
      <c r="N149" s="22"/>
      <c r="O149" s="22"/>
      <c r="P149" s="22"/>
      <c r="Q149" s="22"/>
      <c r="R149" s="22"/>
      <c r="S149" s="22"/>
      <c r="T149" s="22"/>
      <c r="U149" s="22"/>
      <c r="V149" s="22"/>
      <c r="W149" s="22"/>
      <c r="X149" s="22"/>
      <c r="Y149" s="22"/>
      <c r="Z149" s="22"/>
      <c r="AA149" s="22"/>
      <c r="AB149" s="22"/>
      <c r="AC149" s="22"/>
      <c r="AD149" s="22"/>
      <c r="AE149" s="22"/>
      <c r="AF149" s="22"/>
      <c r="AG149" s="22"/>
      <c r="AH149" s="22"/>
      <c r="AI149" s="22"/>
      <c r="AJ149" s="22"/>
      <c r="AK149" s="22"/>
      <c r="AL149" s="22"/>
      <c r="AM149" s="22"/>
      <c r="AN149" s="22" t="s">
        <v>159</v>
      </c>
      <c r="AO149" s="22" t="s">
        <v>159</v>
      </c>
      <c r="AP149" s="22" t="s">
        <v>190</v>
      </c>
      <c r="AQ149" s="22" t="s">
        <v>159</v>
      </c>
      <c r="AR149" s="22"/>
      <c r="AS149" s="22" t="s">
        <v>167</v>
      </c>
      <c r="AT149" s="22"/>
      <c r="AU149" s="22"/>
      <c r="AV149" s="22"/>
      <c r="AW149" s="22"/>
      <c r="AX149" s="22"/>
      <c r="AY149" s="22"/>
      <c r="AZ149" s="22"/>
      <c r="BA149" s="22"/>
      <c r="BB149" s="22"/>
      <c r="BC149" s="22"/>
      <c r="BD149" s="22"/>
      <c r="BE149" s="22"/>
      <c r="BF149" s="22"/>
      <c r="BG149" s="22"/>
      <c r="BH149" s="22"/>
      <c r="BI149" s="22"/>
      <c r="BJ149" s="22"/>
      <c r="BK149" s="22"/>
      <c r="BL149" s="22"/>
      <c r="BM149" s="22"/>
      <c r="BN149" s="22"/>
      <c r="BO149" s="82"/>
    </row>
    <row r="150" spans="1:67" s="25" customFormat="1" ht="91" x14ac:dyDescent="0.2">
      <c r="A150" s="117">
        <v>56</v>
      </c>
      <c r="B150" s="124" t="s">
        <v>417</v>
      </c>
      <c r="C150" s="126" t="s">
        <v>1055</v>
      </c>
      <c r="D150" s="197" t="s">
        <v>982</v>
      </c>
      <c r="E150" s="31" t="s">
        <v>55</v>
      </c>
      <c r="F150" s="17">
        <v>2000</v>
      </c>
      <c r="G150" s="24">
        <v>39956</v>
      </c>
      <c r="H150" s="19" t="s">
        <v>873</v>
      </c>
      <c r="I150" s="20">
        <f t="shared" si="122"/>
        <v>3</v>
      </c>
      <c r="J150" s="22" t="s">
        <v>159</v>
      </c>
      <c r="K150" s="22"/>
      <c r="L150" s="22" t="s">
        <v>196</v>
      </c>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2"/>
      <c r="AL150" s="22" t="s">
        <v>160</v>
      </c>
      <c r="AM150" s="22"/>
      <c r="AN150" s="22"/>
      <c r="AO150" s="22"/>
      <c r="AP150" s="22"/>
      <c r="AQ150" s="22"/>
      <c r="AR150" s="22"/>
      <c r="AS150" s="22"/>
      <c r="AT150" s="22"/>
      <c r="AU150" s="22"/>
      <c r="AV150" s="22"/>
      <c r="AW150" s="22"/>
      <c r="AX150" s="22"/>
      <c r="AY150" s="22"/>
      <c r="AZ150" s="22"/>
      <c r="BA150" s="22"/>
      <c r="BB150" s="22"/>
      <c r="BC150" s="22"/>
      <c r="BD150" s="22"/>
      <c r="BE150" s="22"/>
      <c r="BF150" s="22"/>
      <c r="BG150" s="22"/>
      <c r="BH150" s="22"/>
      <c r="BI150" s="22"/>
      <c r="BJ150" s="22"/>
      <c r="BK150" s="22"/>
      <c r="BL150" s="22"/>
      <c r="BM150" s="22"/>
      <c r="BN150" s="22"/>
      <c r="BO150" s="82"/>
    </row>
    <row r="151" spans="1:67" s="25" customFormat="1" ht="91" x14ac:dyDescent="0.2">
      <c r="A151" s="23">
        <v>57</v>
      </c>
      <c r="B151" s="27" t="s">
        <v>418</v>
      </c>
      <c r="C151" s="61" t="s">
        <v>691</v>
      </c>
      <c r="D151" s="130" t="s">
        <v>672</v>
      </c>
      <c r="E151" s="16" t="s">
        <v>776</v>
      </c>
      <c r="F151" s="17">
        <v>3200</v>
      </c>
      <c r="G151" s="24">
        <v>39983</v>
      </c>
      <c r="H151" s="19" t="s">
        <v>259</v>
      </c>
      <c r="I151" s="20">
        <f t="shared" si="122"/>
        <v>5</v>
      </c>
      <c r="J151" s="22" t="s">
        <v>159</v>
      </c>
      <c r="K151" s="22" t="s">
        <v>160</v>
      </c>
      <c r="L151" s="22" t="s">
        <v>199</v>
      </c>
      <c r="M151" s="22"/>
      <c r="N151" s="22"/>
      <c r="O151" s="22"/>
      <c r="P151" s="22"/>
      <c r="Q151" s="22"/>
      <c r="R151" s="22"/>
      <c r="S151" s="22"/>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t="s">
        <v>199</v>
      </c>
      <c r="AT151" s="22"/>
      <c r="AU151" s="22"/>
      <c r="AV151" s="22"/>
      <c r="AW151" s="22"/>
      <c r="AX151" s="22" t="s">
        <v>201</v>
      </c>
      <c r="AY151" s="22"/>
      <c r="AZ151" s="22"/>
      <c r="BA151" s="22"/>
      <c r="BB151" s="22"/>
      <c r="BC151" s="22"/>
      <c r="BD151" s="22"/>
      <c r="BE151" s="22"/>
      <c r="BF151" s="22"/>
      <c r="BG151" s="22"/>
      <c r="BH151" s="22"/>
      <c r="BI151" s="22"/>
      <c r="BJ151" s="22"/>
      <c r="BK151" s="22"/>
      <c r="BL151" s="22"/>
      <c r="BM151" s="22"/>
      <c r="BN151" s="22"/>
      <c r="BO151" s="82"/>
    </row>
    <row r="152" spans="1:67" s="25" customFormat="1" ht="91" x14ac:dyDescent="0.2">
      <c r="A152" s="117">
        <v>58</v>
      </c>
      <c r="B152" s="124" t="s">
        <v>419</v>
      </c>
      <c r="C152" s="126" t="s">
        <v>692</v>
      </c>
      <c r="D152" s="137" t="s">
        <v>355</v>
      </c>
      <c r="E152" s="31" t="s">
        <v>55</v>
      </c>
      <c r="F152" s="17">
        <v>4000</v>
      </c>
      <c r="G152" s="24">
        <v>40039</v>
      </c>
      <c r="H152" s="19" t="s">
        <v>874</v>
      </c>
      <c r="I152" s="20">
        <f t="shared" si="122"/>
        <v>5</v>
      </c>
      <c r="J152" s="22" t="s">
        <v>205</v>
      </c>
      <c r="K152" s="22" t="s">
        <v>205</v>
      </c>
      <c r="L152" s="22" t="s">
        <v>205</v>
      </c>
      <c r="M152" s="22"/>
      <c r="N152" s="22"/>
      <c r="O152" s="22"/>
      <c r="P152" s="22"/>
      <c r="Q152" s="22"/>
      <c r="R152" s="22"/>
      <c r="S152" s="22"/>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t="s">
        <v>160</v>
      </c>
      <c r="AP152" s="22"/>
      <c r="AQ152" s="22"/>
      <c r="AR152" s="22"/>
      <c r="AS152" s="22" t="s">
        <v>205</v>
      </c>
      <c r="AT152" s="22"/>
      <c r="AU152" s="22"/>
      <c r="AV152" s="22"/>
      <c r="AW152" s="22"/>
      <c r="AX152" s="22"/>
      <c r="AY152" s="22"/>
      <c r="AZ152" s="22"/>
      <c r="BA152" s="22"/>
      <c r="BB152" s="22"/>
      <c r="BC152" s="22"/>
      <c r="BD152" s="22"/>
      <c r="BE152" s="22"/>
      <c r="BF152" s="22"/>
      <c r="BG152" s="22"/>
      <c r="BH152" s="22"/>
      <c r="BI152" s="22"/>
      <c r="BJ152" s="22"/>
      <c r="BK152" s="22"/>
      <c r="BL152" s="22"/>
      <c r="BM152" s="22"/>
      <c r="BN152" s="22"/>
      <c r="BO152" s="82"/>
    </row>
    <row r="153" spans="1:67" s="25" customFormat="1" ht="91" x14ac:dyDescent="0.2">
      <c r="A153" s="23">
        <v>59</v>
      </c>
      <c r="B153" s="27" t="s">
        <v>420</v>
      </c>
      <c r="C153" s="61" t="s">
        <v>1157</v>
      </c>
      <c r="D153" s="130" t="s">
        <v>1156</v>
      </c>
      <c r="E153" s="70" t="s">
        <v>261</v>
      </c>
      <c r="F153" s="17">
        <v>5500</v>
      </c>
      <c r="G153" s="24">
        <v>40060</v>
      </c>
      <c r="H153" s="19" t="s">
        <v>875</v>
      </c>
      <c r="I153" s="20">
        <f t="shared" si="122"/>
        <v>2</v>
      </c>
      <c r="J153" s="22" t="s">
        <v>160</v>
      </c>
      <c r="K153" s="22"/>
      <c r="L153" s="22" t="s">
        <v>206</v>
      </c>
      <c r="M153" s="22"/>
      <c r="N153" s="22"/>
      <c r="O153" s="22"/>
      <c r="P153" s="22"/>
      <c r="Q153" s="22"/>
      <c r="R153" s="22"/>
      <c r="S153" s="22"/>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2"/>
      <c r="BA153" s="22"/>
      <c r="BB153" s="22"/>
      <c r="BC153" s="22"/>
      <c r="BD153" s="22"/>
      <c r="BE153" s="22"/>
      <c r="BF153" s="22"/>
      <c r="BG153" s="22"/>
      <c r="BH153" s="22"/>
      <c r="BI153" s="22"/>
      <c r="BJ153" s="22"/>
      <c r="BK153" s="22"/>
      <c r="BL153" s="22"/>
      <c r="BM153" s="22"/>
      <c r="BN153" s="22"/>
      <c r="BO153" s="82"/>
    </row>
    <row r="154" spans="1:67" s="25" customFormat="1" ht="101.4" customHeight="1" x14ac:dyDescent="0.2">
      <c r="A154" s="23">
        <v>60</v>
      </c>
      <c r="B154" s="27" t="s">
        <v>421</v>
      </c>
      <c r="C154" s="61" t="s">
        <v>1158</v>
      </c>
      <c r="D154" s="130" t="s">
        <v>1159</v>
      </c>
      <c r="E154" s="70" t="s">
        <v>983</v>
      </c>
      <c r="F154" s="17">
        <v>5000</v>
      </c>
      <c r="G154" s="24">
        <v>40107</v>
      </c>
      <c r="H154" s="19" t="s">
        <v>876</v>
      </c>
      <c r="I154" s="20">
        <f t="shared" si="122"/>
        <v>5</v>
      </c>
      <c r="J154" s="22" t="s">
        <v>216</v>
      </c>
      <c r="K154" s="22" t="s">
        <v>216</v>
      </c>
      <c r="L154" s="22" t="s">
        <v>216</v>
      </c>
      <c r="M154" s="22"/>
      <c r="N154" s="22" t="s">
        <v>216</v>
      </c>
      <c r="O154" s="22"/>
      <c r="P154" s="22"/>
      <c r="Q154" s="22"/>
      <c r="R154" s="22"/>
      <c r="S154" s="22"/>
      <c r="T154" s="22"/>
      <c r="U154" s="22"/>
      <c r="V154" s="22"/>
      <c r="W154" s="22"/>
      <c r="X154" s="22"/>
      <c r="Y154" s="22"/>
      <c r="Z154" s="22"/>
      <c r="AA154" s="22"/>
      <c r="AB154" s="22"/>
      <c r="AC154" s="22"/>
      <c r="AD154" s="22"/>
      <c r="AE154" s="22"/>
      <c r="AF154" s="22"/>
      <c r="AG154" s="22"/>
      <c r="AH154" s="22"/>
      <c r="AI154" s="22"/>
      <c r="AJ154" s="22"/>
      <c r="AK154" s="22" t="s">
        <v>160</v>
      </c>
      <c r="AL154" s="22"/>
      <c r="AM154" s="22"/>
      <c r="AN154" s="22"/>
      <c r="AO154" s="22"/>
      <c r="AP154" s="22"/>
      <c r="AQ154" s="22"/>
      <c r="AR154" s="22"/>
      <c r="AS154" s="22"/>
      <c r="AT154" s="22"/>
      <c r="AU154" s="22"/>
      <c r="AV154" s="22"/>
      <c r="AW154" s="22"/>
      <c r="AX154" s="22"/>
      <c r="AY154" s="22"/>
      <c r="AZ154" s="22"/>
      <c r="BA154" s="22"/>
      <c r="BB154" s="22"/>
      <c r="BC154" s="22"/>
      <c r="BD154" s="22"/>
      <c r="BE154" s="22"/>
      <c r="BF154" s="22"/>
      <c r="BG154" s="22"/>
      <c r="BH154" s="22"/>
      <c r="BI154" s="22"/>
      <c r="BJ154" s="22"/>
      <c r="BK154" s="22"/>
      <c r="BL154" s="22"/>
      <c r="BM154" s="22"/>
      <c r="BN154" s="22"/>
      <c r="BO154" s="82"/>
    </row>
    <row r="155" spans="1:67" s="25" customFormat="1" x14ac:dyDescent="0.2">
      <c r="A155" s="23" t="s">
        <v>49</v>
      </c>
      <c r="B155" s="263" t="s">
        <v>107</v>
      </c>
      <c r="C155" s="264"/>
      <c r="D155" s="130"/>
      <c r="E155" s="31"/>
      <c r="F155" s="17"/>
      <c r="G155" s="24"/>
      <c r="H155" s="19"/>
      <c r="I155" s="20">
        <f t="shared" si="122"/>
        <v>0</v>
      </c>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2"/>
      <c r="BA155" s="22"/>
      <c r="BB155" s="22"/>
      <c r="BC155" s="22"/>
      <c r="BD155" s="22"/>
      <c r="BE155" s="22"/>
      <c r="BF155" s="22"/>
      <c r="BG155" s="22"/>
      <c r="BH155" s="22"/>
      <c r="BI155" s="22"/>
      <c r="BJ155" s="22"/>
      <c r="BK155" s="22"/>
      <c r="BL155" s="22"/>
      <c r="BM155" s="22"/>
      <c r="BN155" s="22"/>
      <c r="BO155" s="82"/>
    </row>
    <row r="156" spans="1:67" s="25" customFormat="1" x14ac:dyDescent="0.2">
      <c r="A156" s="23" t="s">
        <v>49</v>
      </c>
      <c r="B156" s="27" t="s">
        <v>191</v>
      </c>
      <c r="C156" s="27" t="s">
        <v>204</v>
      </c>
      <c r="D156" s="27" t="s">
        <v>192</v>
      </c>
      <c r="E156" s="27" t="s">
        <v>193</v>
      </c>
      <c r="F156" s="17"/>
      <c r="G156" s="24"/>
      <c r="H156" s="19"/>
      <c r="I156" s="20">
        <f t="shared" si="122"/>
        <v>0</v>
      </c>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2"/>
      <c r="BA156" s="22"/>
      <c r="BB156" s="22"/>
      <c r="BC156" s="22"/>
      <c r="BD156" s="22"/>
      <c r="BE156" s="22"/>
      <c r="BF156" s="22"/>
      <c r="BG156" s="22"/>
      <c r="BH156" s="22"/>
      <c r="BI156" s="22"/>
      <c r="BJ156" s="22"/>
      <c r="BK156" s="22"/>
      <c r="BL156" s="22"/>
      <c r="BM156" s="22"/>
      <c r="BN156" s="22"/>
      <c r="BO156" s="82"/>
    </row>
    <row r="157" spans="1:67" s="25" customFormat="1" x14ac:dyDescent="0.2">
      <c r="A157" s="23" t="s">
        <v>49</v>
      </c>
      <c r="B157" s="263" t="s">
        <v>128</v>
      </c>
      <c r="C157" s="264"/>
      <c r="D157" s="130"/>
      <c r="E157" s="31"/>
      <c r="F157" s="17"/>
      <c r="G157" s="24"/>
      <c r="H157" s="19"/>
      <c r="I157" s="20">
        <f t="shared" si="122"/>
        <v>0</v>
      </c>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2"/>
      <c r="BA157" s="22"/>
      <c r="BB157" s="22"/>
      <c r="BC157" s="22"/>
      <c r="BD157" s="22"/>
      <c r="BE157" s="22"/>
      <c r="BF157" s="22"/>
      <c r="BG157" s="22"/>
      <c r="BH157" s="22"/>
      <c r="BI157" s="22"/>
      <c r="BJ157" s="22"/>
      <c r="BK157" s="22"/>
      <c r="BL157" s="22"/>
      <c r="BM157" s="22"/>
      <c r="BN157" s="22"/>
      <c r="BO157" s="82"/>
    </row>
    <row r="158" spans="1:67" s="25" customFormat="1" x14ac:dyDescent="0.2">
      <c r="A158" s="23" t="s">
        <v>49</v>
      </c>
      <c r="B158" s="27" t="s">
        <v>193</v>
      </c>
      <c r="C158" s="27" t="s">
        <v>140</v>
      </c>
      <c r="D158" s="27" t="s">
        <v>141</v>
      </c>
      <c r="E158" s="27" t="s">
        <v>142</v>
      </c>
      <c r="F158" s="17"/>
      <c r="G158" s="24"/>
      <c r="H158" s="19"/>
      <c r="I158" s="20">
        <f t="shared" si="122"/>
        <v>0</v>
      </c>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2"/>
      <c r="BA158" s="22"/>
      <c r="BB158" s="22"/>
      <c r="BC158" s="22"/>
      <c r="BD158" s="22"/>
      <c r="BE158" s="22"/>
      <c r="BF158" s="22"/>
      <c r="BG158" s="22"/>
      <c r="BH158" s="22"/>
      <c r="BI158" s="22"/>
      <c r="BJ158" s="22"/>
      <c r="BK158" s="22"/>
      <c r="BL158" s="22"/>
      <c r="BM158" s="22"/>
      <c r="BN158" s="22"/>
      <c r="BO158" s="82"/>
    </row>
    <row r="159" spans="1:67" s="25" customFormat="1" x14ac:dyDescent="0.2">
      <c r="A159" s="23" t="s">
        <v>49</v>
      </c>
      <c r="B159" s="27" t="s">
        <v>145</v>
      </c>
      <c r="C159" s="27" t="s">
        <v>164</v>
      </c>
      <c r="D159" s="27" t="s">
        <v>146</v>
      </c>
      <c r="E159" s="27" t="s">
        <v>147</v>
      </c>
      <c r="F159" s="17"/>
      <c r="G159" s="24"/>
      <c r="H159" s="19"/>
      <c r="I159" s="20">
        <f t="shared" si="122"/>
        <v>0</v>
      </c>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2"/>
      <c r="BA159" s="22"/>
      <c r="BB159" s="22"/>
      <c r="BC159" s="22"/>
      <c r="BD159" s="22"/>
      <c r="BE159" s="22"/>
      <c r="BF159" s="22"/>
      <c r="BG159" s="22"/>
      <c r="BH159" s="22"/>
      <c r="BI159" s="22"/>
      <c r="BJ159" s="22"/>
      <c r="BK159" s="22"/>
      <c r="BL159" s="22"/>
      <c r="BM159" s="22"/>
      <c r="BN159" s="22"/>
      <c r="BO159" s="82"/>
    </row>
    <row r="160" spans="1:67" s="25" customFormat="1" x14ac:dyDescent="0.2">
      <c r="A160" s="23" t="s">
        <v>49</v>
      </c>
      <c r="B160" s="27" t="s">
        <v>203</v>
      </c>
      <c r="C160" s="27" t="s">
        <v>149</v>
      </c>
      <c r="D160" s="27" t="s">
        <v>150</v>
      </c>
      <c r="E160" s="27" t="s">
        <v>106</v>
      </c>
      <c r="F160" s="17"/>
      <c r="G160" s="24"/>
      <c r="H160" s="19"/>
      <c r="I160" s="20">
        <f t="shared" si="122"/>
        <v>0</v>
      </c>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2"/>
      <c r="BA160" s="22"/>
      <c r="BB160" s="22"/>
      <c r="BC160" s="22"/>
      <c r="BD160" s="22"/>
      <c r="BE160" s="22"/>
      <c r="BF160" s="22"/>
      <c r="BG160" s="22"/>
      <c r="BH160" s="22"/>
      <c r="BI160" s="22"/>
      <c r="BJ160" s="22"/>
      <c r="BK160" s="22"/>
      <c r="BL160" s="22"/>
      <c r="BM160" s="22"/>
      <c r="BN160" s="22"/>
      <c r="BO160" s="82"/>
    </row>
    <row r="161" spans="1:67" s="25" customFormat="1" x14ac:dyDescent="0.2">
      <c r="A161" s="23" t="s">
        <v>49</v>
      </c>
      <c r="B161" s="27" t="s">
        <v>108</v>
      </c>
      <c r="C161" s="14" t="s">
        <v>109</v>
      </c>
      <c r="D161" s="14" t="s">
        <v>110</v>
      </c>
      <c r="E161" s="16"/>
      <c r="F161" s="17"/>
      <c r="G161" s="24"/>
      <c r="H161" s="19"/>
      <c r="I161" s="20">
        <f t="shared" si="122"/>
        <v>0</v>
      </c>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2"/>
      <c r="BA161" s="22"/>
      <c r="BB161" s="22"/>
      <c r="BC161" s="22"/>
      <c r="BD161" s="22"/>
      <c r="BE161" s="22"/>
      <c r="BF161" s="22"/>
      <c r="BG161" s="22"/>
      <c r="BH161" s="22"/>
      <c r="BI161" s="22"/>
      <c r="BJ161" s="22"/>
      <c r="BK161" s="22"/>
      <c r="BL161" s="22"/>
      <c r="BM161" s="22"/>
      <c r="BN161" s="22"/>
      <c r="BO161" s="82"/>
    </row>
    <row r="162" spans="1:67" x14ac:dyDescent="0.2">
      <c r="A162" s="108"/>
      <c r="B162" s="115" t="s">
        <v>284</v>
      </c>
      <c r="C162" s="110"/>
      <c r="D162" s="110"/>
      <c r="E162" s="110"/>
      <c r="F162" s="111"/>
      <c r="G162" s="112"/>
      <c r="H162" s="79"/>
      <c r="I162" s="109"/>
      <c r="J162" s="42"/>
      <c r="K162" s="42"/>
      <c r="L162" s="42"/>
      <c r="M162" s="42"/>
      <c r="N162" s="42"/>
      <c r="O162" s="42"/>
      <c r="P162" s="42"/>
      <c r="Q162" s="42"/>
      <c r="R162" s="42"/>
      <c r="S162" s="42"/>
      <c r="T162" s="42"/>
      <c r="U162" s="42"/>
      <c r="V162" s="42"/>
      <c r="W162" s="42"/>
      <c r="X162" s="42"/>
      <c r="Y162" s="42"/>
      <c r="Z162" s="42"/>
      <c r="AA162" s="42"/>
      <c r="AB162" s="42"/>
      <c r="AC162" s="42"/>
      <c r="AD162" s="42"/>
      <c r="AE162" s="42"/>
      <c r="AF162" s="42"/>
      <c r="AG162" s="42"/>
      <c r="AH162" s="42"/>
      <c r="AI162" s="42"/>
      <c r="AJ162" s="42"/>
      <c r="AK162" s="42"/>
      <c r="AL162" s="42"/>
      <c r="AM162" s="42"/>
      <c r="AN162" s="42"/>
      <c r="AO162" s="42"/>
      <c r="AP162" s="42"/>
      <c r="AQ162" s="42"/>
      <c r="AR162" s="42"/>
      <c r="AS162" s="42"/>
      <c r="AT162" s="42"/>
      <c r="AU162" s="42"/>
      <c r="AV162" s="42"/>
      <c r="AW162" s="42"/>
      <c r="AX162" s="42"/>
      <c r="AY162" s="42"/>
      <c r="AZ162" s="42"/>
      <c r="BA162" s="42"/>
      <c r="BB162" s="42"/>
      <c r="BC162" s="42"/>
      <c r="BD162" s="42"/>
      <c r="BE162" s="42"/>
      <c r="BF162" s="42"/>
      <c r="BG162" s="42"/>
      <c r="BH162" s="42"/>
      <c r="BI162" s="42"/>
      <c r="BJ162" s="42"/>
      <c r="BK162" s="42"/>
      <c r="BL162" s="42"/>
      <c r="BM162" s="42"/>
      <c r="BN162" s="42"/>
      <c r="BO162" s="88"/>
    </row>
    <row r="163" spans="1:67" ht="13.5" thickBot="1" x14ac:dyDescent="0.25">
      <c r="A163" s="32" t="s">
        <v>49</v>
      </c>
      <c r="B163" s="101" t="s">
        <v>283</v>
      </c>
      <c r="C163" s="113"/>
      <c r="D163" s="113"/>
      <c r="E163" s="113"/>
      <c r="F163" s="34"/>
      <c r="G163" s="114"/>
      <c r="H163" s="102"/>
      <c r="I163" s="37"/>
      <c r="J163" s="38" t="s">
        <v>72</v>
      </c>
      <c r="K163" s="38" t="s">
        <v>72</v>
      </c>
      <c r="L163" s="38" t="s">
        <v>72</v>
      </c>
      <c r="M163" s="38" t="s">
        <v>72</v>
      </c>
      <c r="N163" s="38" t="s">
        <v>72</v>
      </c>
      <c r="O163" s="38" t="s">
        <v>72</v>
      </c>
      <c r="P163" s="38" t="s">
        <v>72</v>
      </c>
      <c r="Q163" s="38" t="s">
        <v>72</v>
      </c>
      <c r="R163" s="38" t="s">
        <v>72</v>
      </c>
      <c r="S163" s="38" t="s">
        <v>72</v>
      </c>
      <c r="T163" s="38" t="s">
        <v>72</v>
      </c>
      <c r="U163" s="38" t="s">
        <v>72</v>
      </c>
      <c r="V163" s="38" t="s">
        <v>72</v>
      </c>
      <c r="W163" s="38" t="s">
        <v>72</v>
      </c>
      <c r="X163" s="38" t="s">
        <v>72</v>
      </c>
      <c r="Y163" s="38" t="s">
        <v>72</v>
      </c>
      <c r="Z163" s="38" t="s">
        <v>72</v>
      </c>
      <c r="AA163" s="38" t="s">
        <v>72</v>
      </c>
      <c r="AB163" s="38" t="s">
        <v>72</v>
      </c>
      <c r="AC163" s="38" t="s">
        <v>72</v>
      </c>
      <c r="AD163" s="38" t="s">
        <v>72</v>
      </c>
      <c r="AE163" s="38" t="s">
        <v>72</v>
      </c>
      <c r="AF163" s="38" t="s">
        <v>72</v>
      </c>
      <c r="AG163" s="38" t="s">
        <v>72</v>
      </c>
      <c r="AH163" s="38" t="s">
        <v>72</v>
      </c>
      <c r="AI163" s="38" t="s">
        <v>72</v>
      </c>
      <c r="AJ163" s="38" t="s">
        <v>72</v>
      </c>
      <c r="AK163" s="38" t="s">
        <v>72</v>
      </c>
      <c r="AL163" s="38" t="s">
        <v>72</v>
      </c>
      <c r="AM163" s="38" t="s">
        <v>72</v>
      </c>
      <c r="AN163" s="38" t="s">
        <v>72</v>
      </c>
      <c r="AO163" s="38" t="s">
        <v>72</v>
      </c>
      <c r="AP163" s="38" t="s">
        <v>72</v>
      </c>
      <c r="AQ163" s="38" t="s">
        <v>72</v>
      </c>
      <c r="AR163" s="38" t="s">
        <v>72</v>
      </c>
      <c r="AS163" s="38" t="s">
        <v>72</v>
      </c>
      <c r="AT163" s="38" t="s">
        <v>72</v>
      </c>
      <c r="AU163" s="38" t="s">
        <v>72</v>
      </c>
      <c r="AV163" s="38" t="s">
        <v>72</v>
      </c>
      <c r="AW163" s="38" t="s">
        <v>72</v>
      </c>
      <c r="AX163" s="38" t="s">
        <v>72</v>
      </c>
      <c r="AY163" s="38" t="s">
        <v>72</v>
      </c>
      <c r="AZ163" s="38" t="s">
        <v>72</v>
      </c>
      <c r="BA163" s="38" t="s">
        <v>72</v>
      </c>
      <c r="BB163" s="38" t="s">
        <v>72</v>
      </c>
      <c r="BC163" s="38" t="s">
        <v>72</v>
      </c>
      <c r="BD163" s="38" t="s">
        <v>72</v>
      </c>
      <c r="BE163" s="38" t="s">
        <v>72</v>
      </c>
      <c r="BF163" s="38" t="s">
        <v>72</v>
      </c>
      <c r="BG163" s="38" t="s">
        <v>72</v>
      </c>
      <c r="BH163" s="38" t="s">
        <v>72</v>
      </c>
      <c r="BI163" s="38" t="s">
        <v>72</v>
      </c>
      <c r="BJ163" s="38" t="s">
        <v>72</v>
      </c>
      <c r="BK163" s="38" t="s">
        <v>72</v>
      </c>
      <c r="BL163" s="38" t="s">
        <v>72</v>
      </c>
      <c r="BM163" s="38" t="s">
        <v>72</v>
      </c>
      <c r="BN163" s="38" t="s">
        <v>72</v>
      </c>
      <c r="BO163" s="83" t="s">
        <v>72</v>
      </c>
    </row>
    <row r="164" spans="1:67" ht="13.5" thickBot="1" x14ac:dyDescent="0.25">
      <c r="B164" s="25"/>
      <c r="C164" s="25"/>
      <c r="E164" s="39" t="s">
        <v>62</v>
      </c>
      <c r="F164" s="40">
        <f>AVERAGE(F143:F163)</f>
        <v>4791.666666666667</v>
      </c>
      <c r="G164" s="26"/>
      <c r="H164" s="210" t="s">
        <v>197</v>
      </c>
      <c r="I164" s="211"/>
      <c r="J164" s="22">
        <f t="shared" ref="J164:BN164" si="123">SUM(COUNTIF(J143:J163,"&gt;×"))</f>
        <v>12</v>
      </c>
      <c r="K164" s="22">
        <f t="shared" si="123"/>
        <v>9</v>
      </c>
      <c r="L164" s="22">
        <f t="shared" si="123"/>
        <v>12</v>
      </c>
      <c r="M164" s="22">
        <f t="shared" si="123"/>
        <v>4</v>
      </c>
      <c r="N164" s="22">
        <f>SUM(COUNTIF(N143:N163,"&gt;×"))</f>
        <v>1</v>
      </c>
      <c r="O164" s="22">
        <f>SUM(COUNTIF(O143:O163,"&gt;×"))</f>
        <v>0</v>
      </c>
      <c r="P164" s="22">
        <f>SUM(COUNTIF(P143:P163,"&gt;×"))</f>
        <v>0</v>
      </c>
      <c r="Q164" s="22">
        <f>SUM(COUNTIF(Q143:Q163,"&gt;×"))</f>
        <v>0</v>
      </c>
      <c r="R164" s="22">
        <f>SUM(COUNTIF(R143:R163,"&gt;×"))</f>
        <v>0</v>
      </c>
      <c r="S164" s="22">
        <f t="shared" ref="S164:AG164" si="124">SUM(COUNTIF(S143:S163,"&gt;×"))</f>
        <v>0</v>
      </c>
      <c r="T164" s="22">
        <f t="shared" si="124"/>
        <v>0</v>
      </c>
      <c r="U164" s="22">
        <f>SUM(COUNTIF(U143:U163,"&gt;×"))</f>
        <v>0</v>
      </c>
      <c r="V164" s="22">
        <f>SUM(COUNTIF(V143:V163,"&gt;×"))</f>
        <v>0</v>
      </c>
      <c r="W164" s="22">
        <f>SUM(COUNTIF(W143:W163,"&gt;×"))</f>
        <v>0</v>
      </c>
      <c r="X164" s="22">
        <f>SUM(COUNTIF(X143:X163,"&gt;×"))</f>
        <v>0</v>
      </c>
      <c r="Y164" s="22">
        <f t="shared" si="124"/>
        <v>0</v>
      </c>
      <c r="Z164" s="22">
        <f>SUM(COUNTIF(Z143:Z163,"&gt;×"))</f>
        <v>0</v>
      </c>
      <c r="AA164" s="22">
        <f>SUM(COUNTIF(AA143:AA163,"&gt;×"))</f>
        <v>0</v>
      </c>
      <c r="AB164" s="22">
        <f>SUM(COUNTIF(AB155:AB163,"&gt;×"))</f>
        <v>0</v>
      </c>
      <c r="AC164" s="22">
        <f>SUM(COUNTIF(AC155:AC163,"&gt;×"))</f>
        <v>0</v>
      </c>
      <c r="AD164" s="22">
        <f t="shared" si="124"/>
        <v>0</v>
      </c>
      <c r="AE164" s="22">
        <f t="shared" si="124"/>
        <v>0</v>
      </c>
      <c r="AF164" s="22">
        <f t="shared" si="124"/>
        <v>0</v>
      </c>
      <c r="AG164" s="22">
        <f t="shared" si="124"/>
        <v>0</v>
      </c>
      <c r="AH164" s="22">
        <f>SUM(COUNTIF(AH143:AH163,"&gt;×"))</f>
        <v>0</v>
      </c>
      <c r="AI164" s="22">
        <f>SUM(COUNTIF(AI143:AI163,"&gt;×"))</f>
        <v>0</v>
      </c>
      <c r="AJ164" s="22">
        <f>SUM(COUNTIF(AJ143:AJ163,"&gt;×"))</f>
        <v>0</v>
      </c>
      <c r="AK164" s="22">
        <f t="shared" si="123"/>
        <v>3</v>
      </c>
      <c r="AL164" s="22">
        <f t="shared" si="123"/>
        <v>2</v>
      </c>
      <c r="AM164" s="22">
        <f t="shared" si="123"/>
        <v>0</v>
      </c>
      <c r="AN164" s="22">
        <f t="shared" si="123"/>
        <v>1</v>
      </c>
      <c r="AO164" s="22">
        <f t="shared" si="123"/>
        <v>4</v>
      </c>
      <c r="AP164" s="22">
        <f t="shared" si="123"/>
        <v>1</v>
      </c>
      <c r="AQ164" s="22">
        <f t="shared" si="123"/>
        <v>4</v>
      </c>
      <c r="AR164" s="22">
        <f t="shared" si="123"/>
        <v>1</v>
      </c>
      <c r="AS164" s="22">
        <f t="shared" si="123"/>
        <v>3</v>
      </c>
      <c r="AT164" s="22">
        <f t="shared" si="123"/>
        <v>0</v>
      </c>
      <c r="AU164" s="22">
        <f t="shared" si="123"/>
        <v>0</v>
      </c>
      <c r="AV164" s="22">
        <f t="shared" si="123"/>
        <v>0</v>
      </c>
      <c r="AW164" s="22">
        <f t="shared" si="123"/>
        <v>0</v>
      </c>
      <c r="AX164" s="22">
        <f t="shared" si="123"/>
        <v>1</v>
      </c>
      <c r="AY164" s="22">
        <f t="shared" si="123"/>
        <v>3</v>
      </c>
      <c r="AZ164" s="22">
        <f t="shared" si="123"/>
        <v>2</v>
      </c>
      <c r="BA164" s="22">
        <f t="shared" si="123"/>
        <v>1</v>
      </c>
      <c r="BB164" s="22">
        <f t="shared" si="123"/>
        <v>0</v>
      </c>
      <c r="BC164" s="22">
        <f t="shared" si="123"/>
        <v>0</v>
      </c>
      <c r="BD164" s="22">
        <f t="shared" si="123"/>
        <v>0</v>
      </c>
      <c r="BE164" s="22">
        <f t="shared" si="123"/>
        <v>0</v>
      </c>
      <c r="BF164" s="22">
        <f t="shared" si="123"/>
        <v>0</v>
      </c>
      <c r="BG164" s="22">
        <f t="shared" si="123"/>
        <v>0</v>
      </c>
      <c r="BH164" s="22">
        <f t="shared" si="123"/>
        <v>0</v>
      </c>
      <c r="BI164" s="22">
        <f t="shared" si="123"/>
        <v>0</v>
      </c>
      <c r="BJ164" s="22">
        <f t="shared" si="123"/>
        <v>0</v>
      </c>
      <c r="BK164" s="22">
        <f t="shared" si="123"/>
        <v>0</v>
      </c>
      <c r="BL164" s="22">
        <f t="shared" si="123"/>
        <v>0</v>
      </c>
      <c r="BM164" s="22">
        <f t="shared" si="123"/>
        <v>0</v>
      </c>
      <c r="BN164" s="22">
        <f t="shared" si="123"/>
        <v>0</v>
      </c>
      <c r="BO164" s="82">
        <f>SUM(COUNTIF(BO143:BO163,"&gt;×"))</f>
        <v>0</v>
      </c>
    </row>
    <row r="165" spans="1:67" ht="13.5" thickBot="1" x14ac:dyDescent="0.25">
      <c r="B165" s="25"/>
      <c r="C165" s="25"/>
      <c r="D165" s="25"/>
      <c r="E165" s="25"/>
      <c r="F165" s="41"/>
      <c r="G165" s="26"/>
      <c r="H165" s="212" t="s">
        <v>64</v>
      </c>
      <c r="I165" s="213"/>
      <c r="J165" s="42">
        <f t="shared" ref="J165:BN165" si="125">SUM(J164+J132)</f>
        <v>58</v>
      </c>
      <c r="K165" s="42">
        <f t="shared" si="125"/>
        <v>51</v>
      </c>
      <c r="L165" s="42">
        <f t="shared" si="125"/>
        <v>25</v>
      </c>
      <c r="M165" s="42">
        <f t="shared" si="125"/>
        <v>27</v>
      </c>
      <c r="N165" s="42">
        <f>SUM(N164+N132)</f>
        <v>3</v>
      </c>
      <c r="O165" s="42">
        <f>SUM(O164+O132)</f>
        <v>0</v>
      </c>
      <c r="P165" s="42">
        <f>SUM(P164+P132)</f>
        <v>0</v>
      </c>
      <c r="Q165" s="42">
        <f>SUM(Q164+Q132)</f>
        <v>0</v>
      </c>
      <c r="R165" s="42">
        <f>SUM(R164+R132)</f>
        <v>0</v>
      </c>
      <c r="S165" s="42">
        <f t="shared" ref="S165:AG165" si="126">SUM(S164+S132)</f>
        <v>0</v>
      </c>
      <c r="T165" s="42">
        <f t="shared" si="126"/>
        <v>0</v>
      </c>
      <c r="U165" s="42">
        <f>SUM(U164+U132)</f>
        <v>0</v>
      </c>
      <c r="V165" s="42">
        <f>SUM(V164+V132)</f>
        <v>2</v>
      </c>
      <c r="W165" s="42">
        <f>SUM(W164+W132)</f>
        <v>0</v>
      </c>
      <c r="X165" s="42">
        <f>SUM(X164+X132)</f>
        <v>0</v>
      </c>
      <c r="Y165" s="42">
        <f t="shared" si="126"/>
        <v>0</v>
      </c>
      <c r="Z165" s="42">
        <f>SUM(Z164+Z132)</f>
        <v>14</v>
      </c>
      <c r="AA165" s="42">
        <f>SUM(AA164+AA132)</f>
        <v>0</v>
      </c>
      <c r="AB165" s="42">
        <f>SUM(AB164+AB144)</f>
        <v>0</v>
      </c>
      <c r="AC165" s="42">
        <f>SUM(AC164+AC144)</f>
        <v>0</v>
      </c>
      <c r="AD165" s="42">
        <f t="shared" si="126"/>
        <v>0</v>
      </c>
      <c r="AE165" s="42">
        <f t="shared" si="126"/>
        <v>0</v>
      </c>
      <c r="AF165" s="42">
        <f t="shared" si="126"/>
        <v>0</v>
      </c>
      <c r="AG165" s="42">
        <f t="shared" si="126"/>
        <v>0</v>
      </c>
      <c r="AH165" s="42">
        <f>SUM(AH164+AH132)</f>
        <v>0</v>
      </c>
      <c r="AI165" s="42">
        <f>SUM(AI164+AI132)</f>
        <v>0</v>
      </c>
      <c r="AJ165" s="42">
        <f>SUM(AJ164+AJ132)</f>
        <v>9</v>
      </c>
      <c r="AK165" s="42">
        <f t="shared" si="125"/>
        <v>5</v>
      </c>
      <c r="AL165" s="42">
        <f t="shared" si="125"/>
        <v>12</v>
      </c>
      <c r="AM165" s="42">
        <f t="shared" si="125"/>
        <v>4</v>
      </c>
      <c r="AN165" s="42">
        <f t="shared" si="125"/>
        <v>9</v>
      </c>
      <c r="AO165" s="42">
        <f t="shared" si="125"/>
        <v>10</v>
      </c>
      <c r="AP165" s="42">
        <f t="shared" si="125"/>
        <v>2</v>
      </c>
      <c r="AQ165" s="42">
        <f t="shared" si="125"/>
        <v>29</v>
      </c>
      <c r="AR165" s="42">
        <f t="shared" si="125"/>
        <v>1</v>
      </c>
      <c r="AS165" s="42">
        <f t="shared" si="125"/>
        <v>3</v>
      </c>
      <c r="AT165" s="42">
        <f t="shared" si="125"/>
        <v>0</v>
      </c>
      <c r="AU165" s="42">
        <f t="shared" si="125"/>
        <v>0</v>
      </c>
      <c r="AV165" s="42">
        <f t="shared" si="125"/>
        <v>0</v>
      </c>
      <c r="AW165" s="42">
        <f t="shared" si="125"/>
        <v>0</v>
      </c>
      <c r="AX165" s="42">
        <f t="shared" si="125"/>
        <v>1</v>
      </c>
      <c r="AY165" s="42">
        <f t="shared" si="125"/>
        <v>4</v>
      </c>
      <c r="AZ165" s="42">
        <f t="shared" si="125"/>
        <v>2</v>
      </c>
      <c r="BA165" s="42">
        <f t="shared" si="125"/>
        <v>1</v>
      </c>
      <c r="BB165" s="42">
        <f t="shared" si="125"/>
        <v>17</v>
      </c>
      <c r="BC165" s="42">
        <f t="shared" si="125"/>
        <v>14</v>
      </c>
      <c r="BD165" s="42">
        <f t="shared" si="125"/>
        <v>3</v>
      </c>
      <c r="BE165" s="42">
        <f t="shared" si="125"/>
        <v>18</v>
      </c>
      <c r="BF165" s="42">
        <f t="shared" si="125"/>
        <v>14</v>
      </c>
      <c r="BG165" s="42">
        <f t="shared" si="125"/>
        <v>12</v>
      </c>
      <c r="BH165" s="42">
        <f t="shared" si="125"/>
        <v>12</v>
      </c>
      <c r="BI165" s="42">
        <f t="shared" si="125"/>
        <v>9</v>
      </c>
      <c r="BJ165" s="42">
        <f t="shared" si="125"/>
        <v>8</v>
      </c>
      <c r="BK165" s="42">
        <f t="shared" si="125"/>
        <v>3</v>
      </c>
      <c r="BL165" s="42">
        <f t="shared" si="125"/>
        <v>2</v>
      </c>
      <c r="BM165" s="42">
        <f t="shared" si="125"/>
        <v>2</v>
      </c>
      <c r="BN165" s="42">
        <f t="shared" si="125"/>
        <v>2</v>
      </c>
      <c r="BO165" s="88">
        <f>SUM(BO164+BO132)</f>
        <v>0</v>
      </c>
    </row>
    <row r="166" spans="1:67" x14ac:dyDescent="0.2">
      <c r="A166" s="25"/>
      <c r="B166" s="25"/>
      <c r="F166" s="41"/>
      <c r="G166" s="26"/>
      <c r="H166" s="210" t="s">
        <v>198</v>
      </c>
      <c r="I166" s="211"/>
      <c r="J166" s="43">
        <f t="shared" ref="J166:BN166" si="127">SUM(COUNTIF(J143:J163,"&gt;=幹事"))</f>
        <v>2</v>
      </c>
      <c r="K166" s="43">
        <f t="shared" si="127"/>
        <v>2</v>
      </c>
      <c r="L166" s="43">
        <f t="shared" si="127"/>
        <v>1</v>
      </c>
      <c r="M166" s="43">
        <f t="shared" si="127"/>
        <v>1</v>
      </c>
      <c r="N166" s="43">
        <f>SUM(COUNTIF(N143:N163,"&gt;=幹事"))</f>
        <v>0</v>
      </c>
      <c r="O166" s="43">
        <f>SUM(COUNTIF(O143:O163,"&gt;=幹事"))</f>
        <v>0</v>
      </c>
      <c r="P166" s="43">
        <f>SUM(COUNTIF(P143:P163,"&gt;=幹事"))</f>
        <v>0</v>
      </c>
      <c r="Q166" s="43">
        <f>SUM(COUNTIF(Q143:Q163,"&gt;=幹事"))</f>
        <v>0</v>
      </c>
      <c r="R166" s="43">
        <f>SUM(COUNTIF(R143:R163,"&gt;=幹事"))</f>
        <v>0</v>
      </c>
      <c r="S166" s="43">
        <f t="shared" ref="S166:AG166" si="128">SUM(COUNTIF(S143:S163,"&gt;=幹事"))</f>
        <v>0</v>
      </c>
      <c r="T166" s="43">
        <f t="shared" si="128"/>
        <v>0</v>
      </c>
      <c r="U166" s="43">
        <f>SUM(COUNTIF(U143:U163,"&gt;=幹事"))</f>
        <v>0</v>
      </c>
      <c r="V166" s="43">
        <f>SUM(COUNTIF(V143:V163,"&gt;=幹事"))</f>
        <v>0</v>
      </c>
      <c r="W166" s="43">
        <f>SUM(COUNTIF(W143:W163,"&gt;=幹事"))</f>
        <v>0</v>
      </c>
      <c r="X166" s="43">
        <f>SUM(COUNTIF(X143:X163,"&gt;=幹事"))</f>
        <v>0</v>
      </c>
      <c r="Y166" s="43">
        <f t="shared" si="128"/>
        <v>0</v>
      </c>
      <c r="Z166" s="43">
        <f>SUM(COUNTIF(Z143:Z163,"&gt;=幹事"))</f>
        <v>0</v>
      </c>
      <c r="AA166" s="43">
        <f>SUM(COUNTIF(AA143:AA163,"&gt;=幹事"))</f>
        <v>0</v>
      </c>
      <c r="AB166" s="43">
        <f>SUM(COUNTIF(AB155:AB163,"&gt;=幹事"))</f>
        <v>0</v>
      </c>
      <c r="AC166" s="43">
        <f>SUM(COUNTIF(AC155:AC163,"&gt;=幹事"))</f>
        <v>0</v>
      </c>
      <c r="AD166" s="43">
        <f t="shared" si="128"/>
        <v>0</v>
      </c>
      <c r="AE166" s="43">
        <f t="shared" si="128"/>
        <v>0</v>
      </c>
      <c r="AF166" s="43">
        <f t="shared" si="128"/>
        <v>0</v>
      </c>
      <c r="AG166" s="43">
        <f t="shared" si="128"/>
        <v>0</v>
      </c>
      <c r="AH166" s="43">
        <f>SUM(COUNTIF(AH143:AH163,"&gt;=幹事"))</f>
        <v>0</v>
      </c>
      <c r="AI166" s="43">
        <f>SUM(COUNTIF(AI143:AI163,"&gt;=幹事"))</f>
        <v>0</v>
      </c>
      <c r="AJ166" s="43">
        <f>SUM(COUNTIF(AJ143:AJ163,"&gt;=幹事"))</f>
        <v>0</v>
      </c>
      <c r="AK166" s="43">
        <f t="shared" si="127"/>
        <v>1</v>
      </c>
      <c r="AL166" s="43">
        <f t="shared" si="127"/>
        <v>1</v>
      </c>
      <c r="AM166" s="43">
        <f t="shared" si="127"/>
        <v>0</v>
      </c>
      <c r="AN166" s="43">
        <f t="shared" si="127"/>
        <v>0</v>
      </c>
      <c r="AO166" s="43">
        <f t="shared" si="127"/>
        <v>2</v>
      </c>
      <c r="AP166" s="43">
        <f t="shared" si="127"/>
        <v>0</v>
      </c>
      <c r="AQ166" s="43">
        <f t="shared" si="127"/>
        <v>1</v>
      </c>
      <c r="AR166" s="43">
        <f t="shared" si="127"/>
        <v>0</v>
      </c>
      <c r="AS166" s="43">
        <f t="shared" si="127"/>
        <v>0</v>
      </c>
      <c r="AT166" s="43">
        <f t="shared" si="127"/>
        <v>0</v>
      </c>
      <c r="AU166" s="43">
        <f t="shared" si="127"/>
        <v>0</v>
      </c>
      <c r="AV166" s="43">
        <f t="shared" si="127"/>
        <v>0</v>
      </c>
      <c r="AW166" s="43">
        <f t="shared" si="127"/>
        <v>0</v>
      </c>
      <c r="AX166" s="43">
        <f t="shared" si="127"/>
        <v>0</v>
      </c>
      <c r="AY166" s="43">
        <f t="shared" si="127"/>
        <v>1</v>
      </c>
      <c r="AZ166" s="43">
        <f t="shared" si="127"/>
        <v>0</v>
      </c>
      <c r="BA166" s="43">
        <f t="shared" si="127"/>
        <v>0</v>
      </c>
      <c r="BB166" s="43">
        <f t="shared" si="127"/>
        <v>0</v>
      </c>
      <c r="BC166" s="43">
        <f t="shared" si="127"/>
        <v>0</v>
      </c>
      <c r="BD166" s="43">
        <f t="shared" si="127"/>
        <v>0</v>
      </c>
      <c r="BE166" s="43">
        <f t="shared" si="127"/>
        <v>0</v>
      </c>
      <c r="BF166" s="43">
        <f t="shared" si="127"/>
        <v>0</v>
      </c>
      <c r="BG166" s="43">
        <f t="shared" si="127"/>
        <v>0</v>
      </c>
      <c r="BH166" s="43">
        <f t="shared" si="127"/>
        <v>0</v>
      </c>
      <c r="BI166" s="43">
        <f t="shared" si="127"/>
        <v>0</v>
      </c>
      <c r="BJ166" s="43">
        <f t="shared" si="127"/>
        <v>0</v>
      </c>
      <c r="BK166" s="43">
        <f t="shared" si="127"/>
        <v>0</v>
      </c>
      <c r="BL166" s="43">
        <f t="shared" si="127"/>
        <v>0</v>
      </c>
      <c r="BM166" s="43">
        <f t="shared" si="127"/>
        <v>0</v>
      </c>
      <c r="BN166" s="43">
        <f t="shared" si="127"/>
        <v>0</v>
      </c>
      <c r="BO166" s="86">
        <f>SUM(COUNTIF(BO143:BO163,"&gt;=幹事"))</f>
        <v>0</v>
      </c>
    </row>
    <row r="167" spans="1:67" ht="13.5" thickBot="1" x14ac:dyDescent="0.25">
      <c r="A167" s="25"/>
      <c r="B167" s="25"/>
      <c r="F167" s="41"/>
      <c r="G167" s="26"/>
      <c r="H167" s="212" t="s">
        <v>66</v>
      </c>
      <c r="I167" s="213"/>
      <c r="J167" s="69">
        <f t="shared" ref="J167:BN167" si="129">SUM(J166+J134)</f>
        <v>7</v>
      </c>
      <c r="K167" s="69">
        <f t="shared" si="129"/>
        <v>7</v>
      </c>
      <c r="L167" s="69">
        <f t="shared" si="129"/>
        <v>4</v>
      </c>
      <c r="M167" s="69">
        <f t="shared" si="129"/>
        <v>6</v>
      </c>
      <c r="N167" s="69">
        <f>SUM(N166+N134)</f>
        <v>1</v>
      </c>
      <c r="O167" s="69">
        <f>SUM(O166+O134)</f>
        <v>0</v>
      </c>
      <c r="P167" s="69">
        <f>SUM(P166+P134)</f>
        <v>0</v>
      </c>
      <c r="Q167" s="69">
        <f>SUM(Q166+Q134)</f>
        <v>0</v>
      </c>
      <c r="R167" s="69">
        <f>SUM(R166+R134)</f>
        <v>0</v>
      </c>
      <c r="S167" s="69">
        <f t="shared" ref="S167:AG167" si="130">SUM(S166+S134)</f>
        <v>0</v>
      </c>
      <c r="T167" s="69">
        <f t="shared" si="130"/>
        <v>0</v>
      </c>
      <c r="U167" s="69">
        <f>SUM(U166+U134)</f>
        <v>0</v>
      </c>
      <c r="V167" s="69">
        <f>SUM(V166+V134)</f>
        <v>0</v>
      </c>
      <c r="W167" s="69">
        <f>SUM(W166+W134)</f>
        <v>0</v>
      </c>
      <c r="X167" s="69">
        <f>SUM(X166+X134)</f>
        <v>0</v>
      </c>
      <c r="Y167" s="69">
        <f t="shared" si="130"/>
        <v>0</v>
      </c>
      <c r="Z167" s="69">
        <f>SUM(Z166+Z134)</f>
        <v>2</v>
      </c>
      <c r="AA167" s="69">
        <f>SUM(AA166+AA134)</f>
        <v>0</v>
      </c>
      <c r="AB167" s="69">
        <f>SUM(AB166+AB146)</f>
        <v>0</v>
      </c>
      <c r="AC167" s="69">
        <f>SUM(AC166+AC146)</f>
        <v>0</v>
      </c>
      <c r="AD167" s="69">
        <f t="shared" si="130"/>
        <v>0</v>
      </c>
      <c r="AE167" s="69">
        <f t="shared" si="130"/>
        <v>0</v>
      </c>
      <c r="AF167" s="69">
        <f t="shared" si="130"/>
        <v>0</v>
      </c>
      <c r="AG167" s="69">
        <f t="shared" si="130"/>
        <v>0</v>
      </c>
      <c r="AH167" s="69">
        <f>SUM(AH166+AH134)</f>
        <v>0</v>
      </c>
      <c r="AI167" s="69">
        <f>SUM(AI166+AI134)</f>
        <v>0</v>
      </c>
      <c r="AJ167" s="69">
        <f>SUM(AJ166+AJ134)</f>
        <v>1</v>
      </c>
      <c r="AK167" s="69">
        <f t="shared" si="129"/>
        <v>2</v>
      </c>
      <c r="AL167" s="69">
        <f t="shared" si="129"/>
        <v>3</v>
      </c>
      <c r="AM167" s="69">
        <f t="shared" si="129"/>
        <v>1</v>
      </c>
      <c r="AN167" s="69">
        <f t="shared" si="129"/>
        <v>3</v>
      </c>
      <c r="AO167" s="69">
        <f t="shared" si="129"/>
        <v>3</v>
      </c>
      <c r="AP167" s="69">
        <f t="shared" si="129"/>
        <v>0</v>
      </c>
      <c r="AQ167" s="69">
        <f t="shared" si="129"/>
        <v>6</v>
      </c>
      <c r="AR167" s="69">
        <f t="shared" si="129"/>
        <v>0</v>
      </c>
      <c r="AS167" s="69">
        <f t="shared" si="129"/>
        <v>0</v>
      </c>
      <c r="AT167" s="69">
        <f t="shared" si="129"/>
        <v>0</v>
      </c>
      <c r="AU167" s="69">
        <f t="shared" si="129"/>
        <v>0</v>
      </c>
      <c r="AV167" s="69">
        <f t="shared" si="129"/>
        <v>0</v>
      </c>
      <c r="AW167" s="69">
        <f t="shared" si="129"/>
        <v>0</v>
      </c>
      <c r="AX167" s="69">
        <f t="shared" si="129"/>
        <v>0</v>
      </c>
      <c r="AY167" s="69">
        <f t="shared" si="129"/>
        <v>1</v>
      </c>
      <c r="AZ167" s="69">
        <f t="shared" si="129"/>
        <v>0</v>
      </c>
      <c r="BA167" s="69">
        <f t="shared" si="129"/>
        <v>0</v>
      </c>
      <c r="BB167" s="69">
        <f t="shared" si="129"/>
        <v>3</v>
      </c>
      <c r="BC167" s="69">
        <f t="shared" si="129"/>
        <v>2</v>
      </c>
      <c r="BD167" s="69">
        <f t="shared" si="129"/>
        <v>1</v>
      </c>
      <c r="BE167" s="69">
        <f t="shared" si="129"/>
        <v>1</v>
      </c>
      <c r="BF167" s="69">
        <f t="shared" si="129"/>
        <v>2</v>
      </c>
      <c r="BG167" s="69">
        <f t="shared" si="129"/>
        <v>2</v>
      </c>
      <c r="BH167" s="69">
        <f t="shared" si="129"/>
        <v>1</v>
      </c>
      <c r="BI167" s="69">
        <f t="shared" si="129"/>
        <v>0</v>
      </c>
      <c r="BJ167" s="69">
        <f t="shared" si="129"/>
        <v>1</v>
      </c>
      <c r="BK167" s="69">
        <f t="shared" si="129"/>
        <v>0</v>
      </c>
      <c r="BL167" s="69">
        <f t="shared" si="129"/>
        <v>0</v>
      </c>
      <c r="BM167" s="69">
        <f t="shared" si="129"/>
        <v>0</v>
      </c>
      <c r="BN167" s="69">
        <f t="shared" si="129"/>
        <v>0</v>
      </c>
      <c r="BO167" s="89">
        <f>SUM(BO166+BO134)</f>
        <v>0</v>
      </c>
    </row>
    <row r="168" spans="1:67" ht="17" thickBot="1" x14ac:dyDescent="0.3">
      <c r="D168" s="4"/>
      <c r="E168" s="4"/>
    </row>
    <row r="169" spans="1:67" x14ac:dyDescent="0.2">
      <c r="I169" t="s">
        <v>649</v>
      </c>
      <c r="J169" s="44" t="s">
        <v>52</v>
      </c>
      <c r="K169" s="7" t="s">
        <v>52</v>
      </c>
      <c r="L169" s="7"/>
      <c r="M169" s="7"/>
      <c r="N169" s="7"/>
      <c r="O169" s="7"/>
      <c r="P169" s="45" t="s">
        <v>49</v>
      </c>
      <c r="Q169" s="7" t="s">
        <v>71</v>
      </c>
      <c r="R169" s="7"/>
      <c r="S169" s="46"/>
      <c r="T169" s="77"/>
      <c r="U169" s="7" t="s">
        <v>168</v>
      </c>
      <c r="V169" s="7"/>
      <c r="W169" s="7"/>
      <c r="X169" s="7"/>
      <c r="Y169" s="7"/>
      <c r="Z169" s="46"/>
      <c r="AA169"/>
      <c r="AB169"/>
      <c r="AC169"/>
      <c r="AD169"/>
      <c r="AF169"/>
      <c r="AG169"/>
      <c r="AI169"/>
      <c r="AJ169"/>
      <c r="AK169"/>
      <c r="AM169"/>
      <c r="AN169"/>
      <c r="AO169"/>
      <c r="AQ169"/>
      <c r="AR169"/>
      <c r="AS169"/>
      <c r="AT169"/>
      <c r="AU169"/>
      <c r="AW169"/>
      <c r="AX169"/>
      <c r="AY169"/>
      <c r="BA169"/>
      <c r="BB169"/>
      <c r="BC169"/>
      <c r="BD169"/>
      <c r="BE169"/>
      <c r="BF169"/>
      <c r="BG169"/>
      <c r="BH169"/>
      <c r="BI169"/>
      <c r="BK169"/>
      <c r="BL169"/>
      <c r="BM169"/>
      <c r="BN169"/>
      <c r="BO169"/>
    </row>
    <row r="170" spans="1:67" x14ac:dyDescent="0.2">
      <c r="J170" s="47" t="s">
        <v>69</v>
      </c>
      <c r="K170" s="48" t="s">
        <v>70</v>
      </c>
      <c r="L170" s="48"/>
      <c r="M170" s="48"/>
      <c r="N170" s="48"/>
      <c r="O170" s="48"/>
      <c r="P170" s="75" t="s">
        <v>67</v>
      </c>
      <c r="Q170" s="49" t="s">
        <v>68</v>
      </c>
      <c r="R170" s="50"/>
      <c r="S170" s="51"/>
      <c r="T170" s="76"/>
      <c r="U170" s="49"/>
      <c r="V170" s="50"/>
      <c r="W170" s="50"/>
      <c r="X170" s="50"/>
      <c r="Y170" s="50"/>
      <c r="Z170" s="51"/>
      <c r="AA170"/>
      <c r="AB170"/>
      <c r="AC170"/>
      <c r="AD170"/>
      <c r="AF170"/>
      <c r="AG170"/>
      <c r="AI170"/>
      <c r="AJ170"/>
      <c r="AK170"/>
      <c r="AM170"/>
      <c r="AN170"/>
      <c r="AO170"/>
      <c r="AQ170"/>
      <c r="AR170"/>
      <c r="AS170"/>
      <c r="AT170"/>
      <c r="AU170"/>
      <c r="AW170"/>
      <c r="AX170"/>
      <c r="AY170"/>
      <c r="BA170"/>
      <c r="BB170"/>
      <c r="BC170"/>
      <c r="BD170"/>
      <c r="BE170"/>
      <c r="BF170"/>
      <c r="BG170"/>
      <c r="BH170"/>
      <c r="BI170"/>
      <c r="BK170"/>
      <c r="BL170"/>
      <c r="BM170"/>
      <c r="BN170"/>
      <c r="BO170"/>
    </row>
    <row r="171" spans="1:67" ht="13.5" thickBot="1" x14ac:dyDescent="0.25">
      <c r="J171" s="78" t="s">
        <v>167</v>
      </c>
      <c r="K171" s="52" t="s">
        <v>1002</v>
      </c>
      <c r="L171" s="53"/>
      <c r="M171" s="54"/>
      <c r="N171" s="54"/>
      <c r="O171" s="54"/>
      <c r="P171" s="55" t="s">
        <v>72</v>
      </c>
      <c r="Q171" s="52" t="s">
        <v>73</v>
      </c>
      <c r="R171" s="53"/>
      <c r="S171" s="56"/>
      <c r="T171" s="55"/>
      <c r="U171" s="52"/>
      <c r="V171" s="53"/>
      <c r="W171" s="53"/>
      <c r="X171" s="53"/>
      <c r="Y171" s="53"/>
      <c r="Z171" s="56"/>
      <c r="AA171"/>
      <c r="AB171"/>
      <c r="AC171"/>
      <c r="AD171"/>
      <c r="AF171"/>
      <c r="AG171"/>
      <c r="AI171"/>
      <c r="AJ171"/>
      <c r="AK171"/>
      <c r="AM171"/>
      <c r="AN171"/>
      <c r="AO171"/>
      <c r="AQ171"/>
      <c r="AR171"/>
      <c r="AS171"/>
      <c r="AT171"/>
      <c r="AU171"/>
      <c r="AW171"/>
      <c r="AX171"/>
      <c r="AY171"/>
      <c r="BA171"/>
      <c r="BB171"/>
      <c r="BC171"/>
      <c r="BD171"/>
      <c r="BE171"/>
      <c r="BF171"/>
      <c r="BG171"/>
      <c r="BH171"/>
      <c r="BI171"/>
      <c r="BK171"/>
      <c r="BL171"/>
      <c r="BM171"/>
      <c r="BN171"/>
      <c r="BO171"/>
    </row>
    <row r="172" spans="1:67" ht="13.5" thickBot="1" x14ac:dyDescent="0.25">
      <c r="J172"/>
      <c r="K172"/>
      <c r="L172"/>
      <c r="M172"/>
      <c r="N172" s="98"/>
      <c r="O172"/>
      <c r="P172"/>
      <c r="Q172"/>
      <c r="R172"/>
      <c r="S172"/>
      <c r="T172"/>
      <c r="U172"/>
      <c r="V172"/>
      <c r="W172"/>
      <c r="X172"/>
      <c r="Y172"/>
      <c r="AA172"/>
      <c r="AB172"/>
      <c r="AC172"/>
      <c r="AD172"/>
      <c r="AE172"/>
      <c r="AF172"/>
      <c r="AG172"/>
      <c r="AH172"/>
      <c r="AI172"/>
      <c r="AK172"/>
      <c r="AL172"/>
      <c r="AM172"/>
      <c r="AN172"/>
      <c r="AO172"/>
      <c r="AP172"/>
      <c r="AQ172"/>
      <c r="AR172"/>
      <c r="AS172"/>
      <c r="AT172"/>
      <c r="AU172"/>
      <c r="AV172"/>
      <c r="AW172"/>
      <c r="AX172"/>
      <c r="AY172"/>
      <c r="AZ172"/>
      <c r="BA172"/>
      <c r="BB172"/>
      <c r="BC172"/>
      <c r="BD172"/>
      <c r="BE172"/>
      <c r="BF172"/>
      <c r="BG172" s="98"/>
      <c r="BH172" s="98"/>
      <c r="BJ172" s="98"/>
      <c r="BK172" s="98"/>
      <c r="BM172" s="98"/>
      <c r="BN172" s="98"/>
      <c r="BO172" s="54"/>
    </row>
    <row r="173" spans="1:67" x14ac:dyDescent="0.2">
      <c r="A173" s="247" t="s">
        <v>1</v>
      </c>
      <c r="B173" s="216" t="s">
        <v>3</v>
      </c>
      <c r="C173" s="216" t="s">
        <v>5</v>
      </c>
      <c r="D173" s="216" t="str">
        <f>D5</f>
        <v>住所／情報(2023/1/1全確認)</v>
      </c>
      <c r="E173" s="228" t="str">
        <f>E5</f>
        <v>URL(公式HPのみ)
(2024/1/1全確認)</v>
      </c>
      <c r="F173" s="230" t="s">
        <v>7</v>
      </c>
      <c r="G173" s="216" t="s">
        <v>9</v>
      </c>
      <c r="H173" s="218" t="s">
        <v>11</v>
      </c>
      <c r="I173" s="220" t="s">
        <v>13</v>
      </c>
      <c r="J173" s="7" t="s">
        <v>14</v>
      </c>
      <c r="K173" s="7"/>
      <c r="L173" s="8"/>
      <c r="M173" s="8"/>
      <c r="N173" s="8"/>
      <c r="O173" s="8"/>
      <c r="P173" s="7"/>
      <c r="Q173" s="7"/>
      <c r="R173" s="8"/>
      <c r="S173" s="8"/>
      <c r="T173" s="8"/>
      <c r="U173" s="8"/>
      <c r="V173" s="8"/>
      <c r="W173" s="8"/>
      <c r="X173" s="8"/>
      <c r="Y173" s="8"/>
      <c r="Z173" s="8"/>
      <c r="AA173" s="8"/>
      <c r="AB173" s="8"/>
      <c r="AC173" s="8"/>
      <c r="AD173" s="8"/>
      <c r="AE173" s="8"/>
      <c r="AF173" s="8"/>
      <c r="AG173" s="8"/>
      <c r="AH173" s="8"/>
      <c r="AI173" s="8"/>
      <c r="AJ173" s="8"/>
      <c r="AK173" s="8"/>
      <c r="AL173" s="8"/>
      <c r="AM173" s="8"/>
      <c r="AN173" s="8"/>
      <c r="AO173" s="8"/>
      <c r="AP173" s="8"/>
      <c r="AQ173" s="7"/>
      <c r="AR173" s="8"/>
      <c r="AS173" s="8"/>
      <c r="AT173" s="8"/>
      <c r="AU173" s="8"/>
      <c r="AV173" s="8"/>
      <c r="AW173" s="8"/>
      <c r="AX173" s="8"/>
      <c r="AY173" s="8"/>
      <c r="AZ173" s="8"/>
      <c r="BA173" s="8"/>
      <c r="BB173" s="7"/>
      <c r="BC173" s="8"/>
      <c r="BD173" s="8"/>
      <c r="BE173" s="8"/>
      <c r="BF173" s="8"/>
      <c r="BG173" s="8"/>
      <c r="BH173" s="8"/>
      <c r="BI173" s="8"/>
      <c r="BJ173" s="8"/>
      <c r="BK173" s="8"/>
      <c r="BL173" s="8"/>
      <c r="BM173" s="8"/>
      <c r="BN173" s="8"/>
      <c r="BO173" s="9"/>
    </row>
    <row r="174" spans="1:67" s="2" customFormat="1" ht="26.5" thickBot="1" x14ac:dyDescent="0.25">
      <c r="A174" s="248"/>
      <c r="B174" s="217"/>
      <c r="C174" s="217"/>
      <c r="D174" s="217"/>
      <c r="E174" s="229"/>
      <c r="F174" s="231"/>
      <c r="G174" s="217"/>
      <c r="H174" s="219"/>
      <c r="I174" s="221"/>
      <c r="J174" s="10" t="str">
        <f t="shared" ref="J174:R174" si="131">J6</f>
        <v>Tosh</v>
      </c>
      <c r="K174" s="11" t="str">
        <f t="shared" si="131"/>
        <v>岸野姉</v>
      </c>
      <c r="L174" s="11" t="str">
        <f t="shared" si="131"/>
        <v>善恵姉</v>
      </c>
      <c r="M174" s="11" t="str">
        <f t="shared" si="131"/>
        <v>上野兄</v>
      </c>
      <c r="N174" s="11" t="str">
        <f t="shared" si="131"/>
        <v>Amita
姉</v>
      </c>
      <c r="O174" s="11" t="str">
        <f t="shared" si="131"/>
        <v>長島兄</v>
      </c>
      <c r="P174" s="11" t="str">
        <f t="shared" si="131"/>
        <v>悠姉</v>
      </c>
      <c r="Q174" s="11" t="str">
        <f t="shared" si="131"/>
        <v>Tanmay兄</v>
      </c>
      <c r="R174" s="11" t="str">
        <f t="shared" si="131"/>
        <v>前川
浩)兄</v>
      </c>
      <c r="S174" s="11" t="str">
        <f t="shared" ref="S174:AG174" si="132">S6</f>
        <v>前川
紀)姉</v>
      </c>
      <c r="T174" s="11" t="str">
        <f t="shared" si="132"/>
        <v>前川
あ))姉</v>
      </c>
      <c r="U174" s="11" t="str">
        <f>U6</f>
        <v>千恵美姉</v>
      </c>
      <c r="V174" s="11" t="str">
        <f>V6</f>
        <v>柴田兄</v>
      </c>
      <c r="W174" s="11" t="str">
        <f>W6</f>
        <v>須坂姉</v>
      </c>
      <c r="X174" s="11" t="str">
        <f>X6</f>
        <v>勇輝兄</v>
      </c>
      <c r="Y174" s="11" t="str">
        <f t="shared" si="132"/>
        <v>Nimish兄</v>
      </c>
      <c r="Z174" s="71" t="str">
        <f>Z6</f>
        <v>亜紀子姉</v>
      </c>
      <c r="AA174" s="71" t="str">
        <f>AA6</f>
        <v>山田兄</v>
      </c>
      <c r="AB174" s="71"/>
      <c r="AC174" s="71"/>
      <c r="AD174" s="71" t="str">
        <f t="shared" si="132"/>
        <v>原園姉</v>
      </c>
      <c r="AE174" s="71" t="str">
        <f t="shared" si="132"/>
        <v>渡部姉</v>
      </c>
      <c r="AF174" s="71" t="str">
        <f t="shared" si="132"/>
        <v>香織姉</v>
      </c>
      <c r="AG174" s="71" t="str">
        <f t="shared" si="132"/>
        <v>田嶋姉</v>
      </c>
      <c r="AH174" s="71" t="str">
        <f>AH6</f>
        <v>藤田兄</v>
      </c>
      <c r="AI174" s="71" t="str">
        <f>AI6</f>
        <v>藤田姉</v>
      </c>
      <c r="AJ174" s="71" t="str">
        <f>AJ6</f>
        <v>佐藤兄</v>
      </c>
      <c r="AK174" s="71" t="str">
        <f t="shared" ref="AK174:AR174" si="133">AK6</f>
        <v>島尾姉</v>
      </c>
      <c r="AL174" s="71" t="str">
        <f t="shared" si="133"/>
        <v>風間兄</v>
      </c>
      <c r="AM174" s="71" t="str">
        <f t="shared" si="133"/>
        <v>風間姉</v>
      </c>
      <c r="AN174" s="71" t="str">
        <f t="shared" si="133"/>
        <v>福田姉</v>
      </c>
      <c r="AO174" s="71" t="str">
        <f t="shared" si="133"/>
        <v>中村兄</v>
      </c>
      <c r="AP174" s="71" t="str">
        <f t="shared" si="133"/>
        <v>名久井兄</v>
      </c>
      <c r="AQ174" s="71" t="str">
        <f t="shared" si="133"/>
        <v>山中兄</v>
      </c>
      <c r="AR174" s="71" t="str">
        <f t="shared" si="133"/>
        <v>山中姉</v>
      </c>
      <c r="AS174" s="71" t="str">
        <f>AS6</f>
        <v>西宇兄</v>
      </c>
      <c r="AT174" s="71" t="str">
        <f t="shared" ref="AT174:AZ174" si="134">AT6</f>
        <v>岡本姉</v>
      </c>
      <c r="AU174" s="71" t="str">
        <f t="shared" si="134"/>
        <v>早川姉</v>
      </c>
      <c r="AV174" s="71" t="str">
        <f t="shared" si="134"/>
        <v>佐奈子姉</v>
      </c>
      <c r="AW174" s="71" t="str">
        <f t="shared" si="134"/>
        <v>秋山姉</v>
      </c>
      <c r="AX174" s="71" t="str">
        <f t="shared" si="134"/>
        <v>田中兄</v>
      </c>
      <c r="AY174" s="71" t="str">
        <f t="shared" si="134"/>
        <v>星島姉</v>
      </c>
      <c r="AZ174" s="71" t="str">
        <f t="shared" si="134"/>
        <v>安谷屋兄</v>
      </c>
      <c r="BA174" s="71" t="str">
        <f t="shared" ref="BA174:BN174" si="135">BA6</f>
        <v>菅谷兄</v>
      </c>
      <c r="BB174" s="71" t="str">
        <f t="shared" si="135"/>
        <v>中嶌姉</v>
      </c>
      <c r="BC174" s="71" t="str">
        <f t="shared" si="135"/>
        <v>井上
(美)姉</v>
      </c>
      <c r="BD174" s="71" t="str">
        <f t="shared" si="135"/>
        <v>徳永兄</v>
      </c>
      <c r="BE174" s="71" t="str">
        <f t="shared" si="135"/>
        <v>崇之兄</v>
      </c>
      <c r="BF174" s="71" t="str">
        <f t="shared" si="135"/>
        <v>金子兄</v>
      </c>
      <c r="BG174" s="71" t="str">
        <f t="shared" si="135"/>
        <v>河野姉</v>
      </c>
      <c r="BH174" s="71" t="str">
        <f t="shared" si="135"/>
        <v>松下姉</v>
      </c>
      <c r="BI174" s="71" t="str">
        <f t="shared" si="135"/>
        <v>薮内姉</v>
      </c>
      <c r="BJ174" s="71" t="str">
        <f t="shared" si="135"/>
        <v>督兄</v>
      </c>
      <c r="BK174" s="71" t="str">
        <f t="shared" si="135"/>
        <v>内住姉</v>
      </c>
      <c r="BL174" s="71" t="str">
        <f t="shared" si="135"/>
        <v>戸谷姉</v>
      </c>
      <c r="BM174" s="71" t="str">
        <f t="shared" si="135"/>
        <v>野村姉</v>
      </c>
      <c r="BN174" s="71" t="str">
        <f t="shared" si="135"/>
        <v>吉川姉</v>
      </c>
      <c r="BO174" s="73">
        <f>BO6</f>
        <v>0</v>
      </c>
    </row>
    <row r="175" spans="1:67" s="2" customFormat="1" ht="14" thickTop="1" thickBot="1" x14ac:dyDescent="0.25">
      <c r="A175" s="236" t="s">
        <v>207</v>
      </c>
      <c r="B175" s="237"/>
      <c r="C175" s="241" t="s">
        <v>208</v>
      </c>
      <c r="D175" s="242"/>
      <c r="E175" s="242"/>
      <c r="F175" s="242"/>
      <c r="G175" s="242"/>
      <c r="H175" s="243"/>
      <c r="I175" s="12"/>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2"/>
      <c r="AL175" s="12"/>
      <c r="AM175" s="12"/>
      <c r="AN175" s="12"/>
      <c r="AO175" s="12"/>
      <c r="AP175" s="12"/>
      <c r="AQ175" s="12"/>
      <c r="AR175" s="12"/>
      <c r="AS175" s="12"/>
      <c r="AT175" s="12"/>
      <c r="AU175" s="12"/>
      <c r="AV175" s="12"/>
      <c r="AW175" s="12"/>
      <c r="AX175" s="12"/>
      <c r="AY175" s="12"/>
      <c r="AZ175" s="12"/>
      <c r="BA175" s="12"/>
      <c r="BB175" s="12"/>
      <c r="BC175" s="12"/>
      <c r="BD175" s="12"/>
      <c r="BE175" s="12"/>
      <c r="BF175" s="12"/>
      <c r="BG175" s="12"/>
      <c r="BH175" s="12"/>
      <c r="BI175" s="12"/>
      <c r="BJ175" s="12"/>
      <c r="BK175" s="12"/>
      <c r="BL175" s="12"/>
      <c r="BM175" s="12"/>
      <c r="BN175" s="12"/>
      <c r="BO175" s="12"/>
    </row>
    <row r="176" spans="1:67" s="25" customFormat="1" ht="91.5" thickTop="1" x14ac:dyDescent="0.2">
      <c r="A176" s="23">
        <v>61</v>
      </c>
      <c r="B176" s="27" t="s">
        <v>217</v>
      </c>
      <c r="C176" s="61" t="s">
        <v>1103</v>
      </c>
      <c r="D176" s="130" t="s">
        <v>1161</v>
      </c>
      <c r="E176" s="16" t="s">
        <v>1160</v>
      </c>
      <c r="F176" s="17">
        <v>4800</v>
      </c>
      <c r="G176" s="24">
        <v>40128</v>
      </c>
      <c r="H176" s="19" t="s">
        <v>220</v>
      </c>
      <c r="I176" s="20">
        <f t="shared" ref="I176:I204" si="136">COUNTIF(J176:BO176,"&gt;×")</f>
        <v>4</v>
      </c>
      <c r="J176" s="22" t="s">
        <v>219</v>
      </c>
      <c r="K176" s="22" t="s">
        <v>219</v>
      </c>
      <c r="L176" s="22" t="s">
        <v>219</v>
      </c>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t="s">
        <v>160</v>
      </c>
      <c r="AT176" s="22"/>
      <c r="AU176" s="22"/>
      <c r="AV176" s="22"/>
      <c r="AW176" s="22"/>
      <c r="AX176" s="22"/>
      <c r="AY176" s="22"/>
      <c r="AZ176" s="22"/>
      <c r="BA176" s="22"/>
      <c r="BB176" s="22"/>
      <c r="BC176" s="22"/>
      <c r="BD176" s="22"/>
      <c r="BE176" s="22"/>
      <c r="BF176" s="22"/>
      <c r="BG176" s="22"/>
      <c r="BH176" s="22"/>
      <c r="BI176" s="22"/>
      <c r="BJ176" s="22"/>
      <c r="BK176" s="22"/>
      <c r="BL176" s="22"/>
      <c r="BM176" s="22"/>
      <c r="BN176" s="22"/>
      <c r="BO176" s="87"/>
    </row>
    <row r="177" spans="1:67" s="25" customFormat="1" ht="104" x14ac:dyDescent="0.2">
      <c r="A177" s="23">
        <v>62</v>
      </c>
      <c r="B177" s="27" t="s">
        <v>213</v>
      </c>
      <c r="C177" s="61" t="s">
        <v>1254</v>
      </c>
      <c r="D177" s="130" t="s">
        <v>1255</v>
      </c>
      <c r="E177" s="16" t="s">
        <v>984</v>
      </c>
      <c r="F177" s="17">
        <v>3400</v>
      </c>
      <c r="G177" s="24">
        <v>40165</v>
      </c>
      <c r="H177" s="19" t="s">
        <v>877</v>
      </c>
      <c r="I177" s="20">
        <f t="shared" si="136"/>
        <v>5</v>
      </c>
      <c r="J177" s="22" t="s">
        <v>159</v>
      </c>
      <c r="K177" s="22" t="s">
        <v>159</v>
      </c>
      <c r="L177" s="22" t="s">
        <v>159</v>
      </c>
      <c r="M177" s="22" t="s">
        <v>160</v>
      </c>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t="s">
        <v>159</v>
      </c>
      <c r="AR177" s="22"/>
      <c r="AS177" s="22"/>
      <c r="AT177" s="22"/>
      <c r="AU177" s="22"/>
      <c r="AV177" s="22"/>
      <c r="AW177" s="22"/>
      <c r="AX177" s="22"/>
      <c r="AY177" s="22"/>
      <c r="AZ177" s="22"/>
      <c r="BA177" s="22"/>
      <c r="BB177" s="22"/>
      <c r="BC177" s="22"/>
      <c r="BD177" s="22"/>
      <c r="BE177" s="22"/>
      <c r="BF177" s="22"/>
      <c r="BG177" s="22"/>
      <c r="BH177" s="22"/>
      <c r="BI177" s="22"/>
      <c r="BJ177" s="22"/>
      <c r="BK177" s="22"/>
      <c r="BL177" s="22"/>
      <c r="BM177" s="22"/>
      <c r="BN177" s="22"/>
      <c r="BO177" s="82"/>
    </row>
    <row r="178" spans="1:67" s="25" customFormat="1" ht="91" x14ac:dyDescent="0.2">
      <c r="A178" s="117">
        <v>63</v>
      </c>
      <c r="B178" s="124" t="s">
        <v>211</v>
      </c>
      <c r="C178" s="126" t="s">
        <v>693</v>
      </c>
      <c r="D178" s="137" t="s">
        <v>356</v>
      </c>
      <c r="E178" s="31" t="s">
        <v>55</v>
      </c>
      <c r="F178" s="17">
        <v>4600</v>
      </c>
      <c r="G178" s="24">
        <v>40219</v>
      </c>
      <c r="H178" s="19" t="s">
        <v>878</v>
      </c>
      <c r="I178" s="20">
        <f t="shared" si="136"/>
        <v>4</v>
      </c>
      <c r="J178" s="22" t="s">
        <v>228</v>
      </c>
      <c r="K178" s="22" t="s">
        <v>228</v>
      </c>
      <c r="L178" s="22" t="s">
        <v>228</v>
      </c>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t="s">
        <v>160</v>
      </c>
      <c r="AY178" s="22"/>
      <c r="AZ178" s="22"/>
      <c r="BA178" s="22"/>
      <c r="BB178" s="22"/>
      <c r="BC178" s="22"/>
      <c r="BD178" s="22"/>
      <c r="BE178" s="22"/>
      <c r="BF178" s="22"/>
      <c r="BG178" s="22"/>
      <c r="BH178" s="22"/>
      <c r="BI178" s="22"/>
      <c r="BJ178" s="22"/>
      <c r="BK178" s="22"/>
      <c r="BL178" s="22"/>
      <c r="BM178" s="22"/>
      <c r="BN178" s="22"/>
      <c r="BO178" s="82"/>
    </row>
    <row r="179" spans="1:67" s="25" customFormat="1" ht="104" x14ac:dyDescent="0.2">
      <c r="A179" s="23">
        <v>64</v>
      </c>
      <c r="B179" s="27" t="s">
        <v>210</v>
      </c>
      <c r="C179" s="201" t="s">
        <v>1139</v>
      </c>
      <c r="D179" s="130" t="s">
        <v>1162</v>
      </c>
      <c r="E179" s="16" t="s">
        <v>822</v>
      </c>
      <c r="F179" s="17">
        <v>3300</v>
      </c>
      <c r="G179" s="24">
        <v>40235</v>
      </c>
      <c r="H179" s="19" t="s">
        <v>879</v>
      </c>
      <c r="I179" s="20">
        <f t="shared" si="136"/>
        <v>4</v>
      </c>
      <c r="J179" s="22" t="s">
        <v>229</v>
      </c>
      <c r="K179" s="22"/>
      <c r="L179" s="22" t="s">
        <v>229</v>
      </c>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t="s">
        <v>160</v>
      </c>
      <c r="AR179" s="22"/>
      <c r="AS179" s="22" t="s">
        <v>229</v>
      </c>
      <c r="AT179" s="22"/>
      <c r="AU179" s="22"/>
      <c r="AV179" s="22"/>
      <c r="AW179" s="22"/>
      <c r="AX179" s="22"/>
      <c r="AY179" s="22"/>
      <c r="AZ179" s="22"/>
      <c r="BA179" s="22"/>
      <c r="BB179" s="22"/>
      <c r="BC179" s="22"/>
      <c r="BD179" s="22"/>
      <c r="BE179" s="22"/>
      <c r="BF179" s="22"/>
      <c r="BG179" s="22"/>
      <c r="BH179" s="22"/>
      <c r="BI179" s="22"/>
      <c r="BJ179" s="22"/>
      <c r="BK179" s="22"/>
      <c r="BL179" s="22"/>
      <c r="BM179" s="22"/>
      <c r="BN179" s="22"/>
      <c r="BO179" s="82"/>
    </row>
    <row r="180" spans="1:67" s="25" customFormat="1" ht="104" x14ac:dyDescent="0.2">
      <c r="A180" s="23">
        <v>65</v>
      </c>
      <c r="B180" s="27" t="s">
        <v>227</v>
      </c>
      <c r="C180" s="15" t="s">
        <v>1213</v>
      </c>
      <c r="D180" s="130" t="s">
        <v>1212</v>
      </c>
      <c r="E180" s="16" t="s">
        <v>1104</v>
      </c>
      <c r="F180" s="17">
        <v>3500</v>
      </c>
      <c r="G180" s="24">
        <v>40275</v>
      </c>
      <c r="H180" s="19" t="s">
        <v>880</v>
      </c>
      <c r="I180" s="20">
        <f t="shared" si="136"/>
        <v>5</v>
      </c>
      <c r="J180" s="22" t="s">
        <v>230</v>
      </c>
      <c r="K180" s="22" t="s">
        <v>160</v>
      </c>
      <c r="L180" s="22" t="s">
        <v>230</v>
      </c>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t="s">
        <v>159</v>
      </c>
      <c r="AK180" s="22"/>
      <c r="AL180" s="22"/>
      <c r="AM180" s="22"/>
      <c r="AN180" s="22"/>
      <c r="AO180" s="22"/>
      <c r="AP180" s="22"/>
      <c r="AQ180" s="22"/>
      <c r="AR180" s="22"/>
      <c r="AS180" s="22" t="s">
        <v>230</v>
      </c>
      <c r="AT180" s="22"/>
      <c r="AU180" s="22"/>
      <c r="AV180" s="22"/>
      <c r="AW180" s="22"/>
      <c r="AX180" s="22"/>
      <c r="AY180" s="22"/>
      <c r="AZ180" s="22"/>
      <c r="BA180" s="22"/>
      <c r="BB180" s="22"/>
      <c r="BC180" s="22"/>
      <c r="BD180" s="22"/>
      <c r="BE180" s="22"/>
      <c r="BF180" s="22"/>
      <c r="BG180" s="22"/>
      <c r="BH180" s="22"/>
      <c r="BI180" s="22"/>
      <c r="BJ180" s="22"/>
      <c r="BK180" s="22"/>
      <c r="BL180" s="22"/>
      <c r="BM180" s="22"/>
      <c r="BN180" s="22"/>
      <c r="BO180" s="82"/>
    </row>
    <row r="181" spans="1:67" s="25" customFormat="1" ht="104" x14ac:dyDescent="0.2">
      <c r="A181" s="117">
        <v>66</v>
      </c>
      <c r="B181" s="124" t="s">
        <v>222</v>
      </c>
      <c r="C181" s="126" t="s">
        <v>322</v>
      </c>
      <c r="D181" s="137" t="s">
        <v>357</v>
      </c>
      <c r="E181" s="31" t="s">
        <v>55</v>
      </c>
      <c r="F181" s="17">
        <v>3700</v>
      </c>
      <c r="G181" s="24">
        <v>40316</v>
      </c>
      <c r="H181" s="19" t="s">
        <v>881</v>
      </c>
      <c r="I181" s="20">
        <f t="shared" si="136"/>
        <v>5</v>
      </c>
      <c r="J181" s="22" t="s">
        <v>231</v>
      </c>
      <c r="K181" s="22" t="s">
        <v>231</v>
      </c>
      <c r="L181" s="22" t="s">
        <v>160</v>
      </c>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c r="AJ181" s="22" t="s">
        <v>159</v>
      </c>
      <c r="AK181" s="22"/>
      <c r="AL181" s="22"/>
      <c r="AM181" s="22"/>
      <c r="AN181" s="22"/>
      <c r="AO181" s="22"/>
      <c r="AP181" s="22"/>
      <c r="AQ181" s="22"/>
      <c r="AR181" s="22"/>
      <c r="AS181" s="22"/>
      <c r="AT181" s="22"/>
      <c r="AU181" s="22"/>
      <c r="AV181" s="22"/>
      <c r="AW181" s="22" t="s">
        <v>233</v>
      </c>
      <c r="AX181" s="22"/>
      <c r="AY181" s="22"/>
      <c r="AZ181" s="22"/>
      <c r="BA181" s="22"/>
      <c r="BB181" s="22"/>
      <c r="BC181" s="22"/>
      <c r="BD181" s="22"/>
      <c r="BE181" s="22"/>
      <c r="BF181" s="22"/>
      <c r="BG181" s="22"/>
      <c r="BH181" s="22"/>
      <c r="BI181" s="22"/>
      <c r="BJ181" s="22"/>
      <c r="BK181" s="22"/>
      <c r="BL181" s="22"/>
      <c r="BM181" s="22"/>
      <c r="BN181" s="22"/>
      <c r="BO181" s="82"/>
    </row>
    <row r="182" spans="1:67" s="25" customFormat="1" ht="104" x14ac:dyDescent="0.2">
      <c r="A182" s="23">
        <v>67</v>
      </c>
      <c r="B182" s="27" t="s">
        <v>214</v>
      </c>
      <c r="C182" s="61" t="s">
        <v>823</v>
      </c>
      <c r="D182" s="130" t="s">
        <v>358</v>
      </c>
      <c r="E182" s="16" t="s">
        <v>1163</v>
      </c>
      <c r="F182" s="17">
        <v>3600</v>
      </c>
      <c r="G182" s="24">
        <v>40358</v>
      </c>
      <c r="H182" s="19" t="s">
        <v>882</v>
      </c>
      <c r="I182" s="20">
        <f t="shared" si="136"/>
        <v>6</v>
      </c>
      <c r="J182" s="21" t="s">
        <v>234</v>
      </c>
      <c r="K182" s="21" t="s">
        <v>234</v>
      </c>
      <c r="L182" s="21" t="s">
        <v>234</v>
      </c>
      <c r="M182" s="22"/>
      <c r="N182" s="22"/>
      <c r="O182" s="22"/>
      <c r="P182" s="21"/>
      <c r="Q182" s="21"/>
      <c r="R182" s="22"/>
      <c r="S182" s="22"/>
      <c r="T182" s="22"/>
      <c r="U182" s="22"/>
      <c r="V182" s="22"/>
      <c r="W182" s="22"/>
      <c r="X182" s="22"/>
      <c r="Y182" s="22"/>
      <c r="Z182" s="22"/>
      <c r="AA182" s="22"/>
      <c r="AB182" s="22"/>
      <c r="AC182" s="22"/>
      <c r="AD182" s="22"/>
      <c r="AE182" s="22"/>
      <c r="AF182" s="22"/>
      <c r="AG182" s="22"/>
      <c r="AH182" s="22"/>
      <c r="AI182" s="22"/>
      <c r="AJ182" s="22" t="s">
        <v>160</v>
      </c>
      <c r="AK182" s="22"/>
      <c r="AL182" s="22"/>
      <c r="AM182" s="22"/>
      <c r="AN182" s="22"/>
      <c r="AO182" s="22"/>
      <c r="AP182" s="22"/>
      <c r="AQ182" s="21" t="s">
        <v>159</v>
      </c>
      <c r="AR182" s="22"/>
      <c r="AS182" s="22"/>
      <c r="AT182" s="21"/>
      <c r="AU182" s="21"/>
      <c r="AV182" s="21"/>
      <c r="AW182" s="21" t="s">
        <v>234</v>
      </c>
      <c r="AX182" s="22"/>
      <c r="AY182" s="22"/>
      <c r="AZ182" s="22"/>
      <c r="BA182" s="22"/>
      <c r="BB182" s="22"/>
      <c r="BC182" s="22"/>
      <c r="BD182" s="22"/>
      <c r="BE182" s="22"/>
      <c r="BF182" s="22"/>
      <c r="BG182" s="22"/>
      <c r="BH182" s="22"/>
      <c r="BI182" s="22"/>
      <c r="BJ182" s="22"/>
      <c r="BK182" s="22"/>
      <c r="BL182" s="22"/>
      <c r="BM182" s="22"/>
      <c r="BN182" s="22"/>
      <c r="BO182" s="82"/>
    </row>
    <row r="183" spans="1:67" ht="104" x14ac:dyDescent="0.2">
      <c r="A183" s="117">
        <v>68</v>
      </c>
      <c r="B183" s="124" t="s">
        <v>106</v>
      </c>
      <c r="C183" s="123" t="s">
        <v>1012</v>
      </c>
      <c r="D183" s="197" t="s">
        <v>985</v>
      </c>
      <c r="E183" s="31" t="s">
        <v>55</v>
      </c>
      <c r="F183" s="17">
        <v>3200</v>
      </c>
      <c r="G183" s="24">
        <v>40387</v>
      </c>
      <c r="H183" s="19" t="s">
        <v>883</v>
      </c>
      <c r="I183" s="20">
        <f t="shared" si="136"/>
        <v>5</v>
      </c>
      <c r="J183" s="22" t="s">
        <v>235</v>
      </c>
      <c r="K183" s="22"/>
      <c r="L183" s="22" t="s">
        <v>235</v>
      </c>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t="s">
        <v>160</v>
      </c>
      <c r="AL183" s="22"/>
      <c r="AM183" s="22"/>
      <c r="AN183" s="22"/>
      <c r="AO183" s="22" t="s">
        <v>235</v>
      </c>
      <c r="AP183" s="22"/>
      <c r="AQ183" s="22" t="s">
        <v>159</v>
      </c>
      <c r="AR183" s="22"/>
      <c r="AS183" s="22"/>
      <c r="AT183" s="22"/>
      <c r="AU183" s="22"/>
      <c r="AV183" s="22"/>
      <c r="AW183" s="22"/>
      <c r="AX183" s="22"/>
      <c r="AY183" s="22"/>
      <c r="AZ183" s="22"/>
      <c r="BA183" s="22"/>
      <c r="BB183" s="22"/>
      <c r="BC183" s="22"/>
      <c r="BD183" s="22"/>
      <c r="BE183" s="22"/>
      <c r="BF183" s="22"/>
      <c r="BG183" s="22"/>
      <c r="BH183" s="22"/>
      <c r="BI183" s="22"/>
      <c r="BJ183" s="22"/>
      <c r="BK183" s="22"/>
      <c r="BL183" s="22"/>
      <c r="BM183" s="22"/>
      <c r="BN183" s="22"/>
      <c r="BO183" s="82"/>
    </row>
    <row r="184" spans="1:67" s="25" customFormat="1" ht="91" x14ac:dyDescent="0.2">
      <c r="A184" s="23">
        <v>69</v>
      </c>
      <c r="B184" s="27" t="s">
        <v>225</v>
      </c>
      <c r="C184" s="61" t="s">
        <v>1216</v>
      </c>
      <c r="D184" s="130" t="s">
        <v>1215</v>
      </c>
      <c r="E184" s="16" t="s">
        <v>1214</v>
      </c>
      <c r="F184" s="17">
        <v>2800</v>
      </c>
      <c r="G184" s="24">
        <v>40423</v>
      </c>
      <c r="H184" s="19" t="s">
        <v>237</v>
      </c>
      <c r="I184" s="20">
        <f t="shared" si="136"/>
        <v>3</v>
      </c>
      <c r="J184" s="22" t="s">
        <v>236</v>
      </c>
      <c r="K184" s="22"/>
      <c r="L184" s="22" t="s">
        <v>236</v>
      </c>
      <c r="M184" s="22"/>
      <c r="N184" s="22"/>
      <c r="O184" s="22"/>
      <c r="P184" s="22"/>
      <c r="Q184" s="22"/>
      <c r="R184" s="22"/>
      <c r="S184" s="22"/>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t="s">
        <v>160</v>
      </c>
      <c r="AX184" s="22"/>
      <c r="AY184" s="22"/>
      <c r="AZ184" s="22"/>
      <c r="BA184" s="22"/>
      <c r="BB184" s="22"/>
      <c r="BC184" s="22"/>
      <c r="BD184" s="22"/>
      <c r="BE184" s="22"/>
      <c r="BF184" s="22"/>
      <c r="BG184" s="22"/>
      <c r="BH184" s="22"/>
      <c r="BI184" s="22"/>
      <c r="BJ184" s="22"/>
      <c r="BK184" s="22"/>
      <c r="BL184" s="22"/>
      <c r="BM184" s="22"/>
      <c r="BN184" s="22"/>
      <c r="BO184" s="82"/>
    </row>
    <row r="185" spans="1:67" s="25" customFormat="1" ht="104" x14ac:dyDescent="0.2">
      <c r="A185" s="23">
        <v>70</v>
      </c>
      <c r="B185" s="27" t="s">
        <v>212</v>
      </c>
      <c r="C185" s="61" t="s">
        <v>1218</v>
      </c>
      <c r="D185" s="130" t="s">
        <v>1217</v>
      </c>
      <c r="E185" s="70" t="s">
        <v>1164</v>
      </c>
      <c r="F185" s="17">
        <v>3600</v>
      </c>
      <c r="G185" s="24">
        <v>40465</v>
      </c>
      <c r="H185" s="19" t="s">
        <v>884</v>
      </c>
      <c r="I185" s="20">
        <f t="shared" si="136"/>
        <v>5</v>
      </c>
      <c r="J185" s="21" t="s">
        <v>246</v>
      </c>
      <c r="K185" s="22" t="s">
        <v>246</v>
      </c>
      <c r="L185" s="22" t="s">
        <v>246</v>
      </c>
      <c r="M185" s="22" t="s">
        <v>246</v>
      </c>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t="s">
        <v>160</v>
      </c>
      <c r="AP185" s="22"/>
      <c r="AQ185" s="22"/>
      <c r="AR185" s="22"/>
      <c r="AS185" s="22"/>
      <c r="AT185" s="22"/>
      <c r="AU185" s="22"/>
      <c r="AV185" s="22"/>
      <c r="AW185" s="22"/>
      <c r="AX185" s="22"/>
      <c r="AY185" s="22"/>
      <c r="AZ185" s="22"/>
      <c r="BA185" s="22"/>
      <c r="BB185" s="22"/>
      <c r="BC185" s="22"/>
      <c r="BD185" s="22"/>
      <c r="BE185" s="22"/>
      <c r="BF185" s="22"/>
      <c r="BG185" s="22"/>
      <c r="BH185" s="22"/>
      <c r="BI185" s="22"/>
      <c r="BJ185" s="22"/>
      <c r="BK185" s="22"/>
      <c r="BL185" s="22"/>
      <c r="BM185" s="22"/>
      <c r="BN185" s="22"/>
      <c r="BO185" s="82"/>
    </row>
    <row r="186" spans="1:67" s="25" customFormat="1" ht="104" x14ac:dyDescent="0.2">
      <c r="A186" s="23">
        <v>71</v>
      </c>
      <c r="B186" s="27" t="s">
        <v>223</v>
      </c>
      <c r="C186" s="61" t="s">
        <v>1166</v>
      </c>
      <c r="D186" s="130" t="s">
        <v>715</v>
      </c>
      <c r="E186" s="70" t="s">
        <v>1165</v>
      </c>
      <c r="F186" s="17">
        <v>4000</v>
      </c>
      <c r="G186" s="24">
        <v>40487</v>
      </c>
      <c r="H186" s="19" t="s">
        <v>885</v>
      </c>
      <c r="I186" s="20">
        <f t="shared" si="136"/>
        <v>4</v>
      </c>
      <c r="J186" s="22" t="s">
        <v>160</v>
      </c>
      <c r="K186" s="22" t="s">
        <v>247</v>
      </c>
      <c r="L186" s="22" t="s">
        <v>247</v>
      </c>
      <c r="M186" s="22" t="s">
        <v>247</v>
      </c>
      <c r="N186" s="22"/>
      <c r="O186" s="22"/>
      <c r="P186" s="22"/>
      <c r="Q186" s="22"/>
      <c r="R186" s="22"/>
      <c r="S186" s="22"/>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2"/>
      <c r="BA186" s="22"/>
      <c r="BB186" s="22"/>
      <c r="BC186" s="22"/>
      <c r="BD186" s="22"/>
      <c r="BE186" s="22"/>
      <c r="BF186" s="22"/>
      <c r="BG186" s="22"/>
      <c r="BH186" s="22"/>
      <c r="BI186" s="22"/>
      <c r="BJ186" s="22"/>
      <c r="BK186" s="22"/>
      <c r="BL186" s="22"/>
      <c r="BM186" s="22"/>
      <c r="BN186" s="22"/>
      <c r="BO186" s="82"/>
    </row>
    <row r="187" spans="1:67" s="25" customFormat="1" ht="78" x14ac:dyDescent="0.2">
      <c r="A187" s="23">
        <v>72</v>
      </c>
      <c r="B187" s="27" t="s">
        <v>215</v>
      </c>
      <c r="C187" s="61" t="s">
        <v>244</v>
      </c>
      <c r="D187" s="130" t="s">
        <v>239</v>
      </c>
      <c r="E187" s="31" t="s">
        <v>55</v>
      </c>
      <c r="F187" s="17">
        <v>600</v>
      </c>
      <c r="G187" s="24">
        <v>40453</v>
      </c>
      <c r="H187" s="19" t="s">
        <v>245</v>
      </c>
      <c r="I187" s="20">
        <f t="shared" si="136"/>
        <v>3</v>
      </c>
      <c r="J187" s="22" t="s">
        <v>160</v>
      </c>
      <c r="K187" s="22" t="s">
        <v>240</v>
      </c>
      <c r="L187" s="22" t="s">
        <v>240</v>
      </c>
      <c r="M187" s="22"/>
      <c r="N187" s="22"/>
      <c r="O187" s="22"/>
      <c r="P187" s="22"/>
      <c r="Q187" s="22"/>
      <c r="R187" s="22"/>
      <c r="S187" s="22"/>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22"/>
      <c r="BA187" s="22"/>
      <c r="BB187" s="22"/>
      <c r="BC187" s="22"/>
      <c r="BD187" s="22"/>
      <c r="BE187" s="22"/>
      <c r="BF187" s="22"/>
      <c r="BG187" s="22"/>
      <c r="BH187" s="22"/>
      <c r="BI187" s="22"/>
      <c r="BJ187" s="22"/>
      <c r="BK187" s="22"/>
      <c r="BL187" s="22"/>
      <c r="BM187" s="22"/>
      <c r="BN187" s="22"/>
      <c r="BO187" s="82"/>
    </row>
    <row r="188" spans="1:67" s="25" customFormat="1" ht="104" x14ac:dyDescent="0.2">
      <c r="A188" s="23">
        <v>73</v>
      </c>
      <c r="B188" s="27" t="s">
        <v>226</v>
      </c>
      <c r="C188" s="61" t="s">
        <v>238</v>
      </c>
      <c r="D188" s="130" t="s">
        <v>239</v>
      </c>
      <c r="E188" s="31" t="s">
        <v>55</v>
      </c>
      <c r="F188" s="17">
        <v>1100</v>
      </c>
      <c r="G188" s="24">
        <v>40454</v>
      </c>
      <c r="H188" s="19" t="s">
        <v>886</v>
      </c>
      <c r="I188" s="20">
        <f t="shared" si="136"/>
        <v>3</v>
      </c>
      <c r="J188" s="22" t="s">
        <v>160</v>
      </c>
      <c r="K188" s="22" t="s">
        <v>240</v>
      </c>
      <c r="L188" s="22" t="s">
        <v>240</v>
      </c>
      <c r="M188" s="22"/>
      <c r="N188" s="22"/>
      <c r="O188" s="22"/>
      <c r="P188" s="22"/>
      <c r="Q188" s="22"/>
      <c r="R188" s="22"/>
      <c r="S188" s="22"/>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2"/>
      <c r="BA188" s="22"/>
      <c r="BB188" s="22"/>
      <c r="BC188" s="22"/>
      <c r="BD188" s="22"/>
      <c r="BE188" s="22"/>
      <c r="BF188" s="22"/>
      <c r="BG188" s="22"/>
      <c r="BH188" s="22"/>
      <c r="BI188" s="22"/>
      <c r="BJ188" s="22"/>
      <c r="BK188" s="22"/>
      <c r="BL188" s="22"/>
      <c r="BM188" s="22"/>
      <c r="BN188" s="22"/>
      <c r="BO188" s="82"/>
    </row>
    <row r="189" spans="1:67" s="25" customFormat="1" ht="91" x14ac:dyDescent="0.2">
      <c r="A189" s="117">
        <v>74</v>
      </c>
      <c r="B189" s="124" t="s">
        <v>193</v>
      </c>
      <c r="C189" s="126" t="s">
        <v>673</v>
      </c>
      <c r="D189" s="137" t="s">
        <v>778</v>
      </c>
      <c r="E189" s="31" t="s">
        <v>55</v>
      </c>
      <c r="F189" s="17">
        <v>3700</v>
      </c>
      <c r="G189" s="24">
        <v>40528</v>
      </c>
      <c r="H189" s="19" t="s">
        <v>887</v>
      </c>
      <c r="I189" s="20">
        <f t="shared" si="136"/>
        <v>5</v>
      </c>
      <c r="J189" s="22" t="s">
        <v>250</v>
      </c>
      <c r="K189" s="22"/>
      <c r="L189" s="22" t="s">
        <v>250</v>
      </c>
      <c r="M189" s="22" t="s">
        <v>160</v>
      </c>
      <c r="N189" s="22"/>
      <c r="O189" s="22"/>
      <c r="P189" s="22"/>
      <c r="Q189" s="22"/>
      <c r="R189" s="22"/>
      <c r="S189" s="22"/>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t="s">
        <v>167</v>
      </c>
      <c r="AU189" s="22"/>
      <c r="AV189" s="22"/>
      <c r="AW189" s="22" t="s">
        <v>250</v>
      </c>
      <c r="AX189" s="22"/>
      <c r="AY189" s="22"/>
      <c r="AZ189" s="22"/>
      <c r="BA189" s="22"/>
      <c r="BB189" s="22"/>
      <c r="BC189" s="22"/>
      <c r="BD189" s="22"/>
      <c r="BE189" s="22"/>
      <c r="BF189" s="22"/>
      <c r="BG189" s="22"/>
      <c r="BH189" s="22"/>
      <c r="BI189" s="22"/>
      <c r="BJ189" s="22"/>
      <c r="BK189" s="22"/>
      <c r="BL189" s="22"/>
      <c r="BM189" s="22"/>
      <c r="BN189" s="22"/>
      <c r="BO189" s="82"/>
    </row>
    <row r="190" spans="1:67" s="25" customFormat="1" ht="104" x14ac:dyDescent="0.2">
      <c r="A190" s="23">
        <v>75</v>
      </c>
      <c r="B190" s="27" t="s">
        <v>192</v>
      </c>
      <c r="C190" s="15" t="s">
        <v>249</v>
      </c>
      <c r="D190" s="130" t="s">
        <v>171</v>
      </c>
      <c r="E190" s="31" t="s">
        <v>55</v>
      </c>
      <c r="F190" s="17">
        <v>5900</v>
      </c>
      <c r="G190" s="24">
        <v>40579</v>
      </c>
      <c r="H190" s="19" t="s">
        <v>888</v>
      </c>
      <c r="I190" s="20">
        <f t="shared" si="136"/>
        <v>7</v>
      </c>
      <c r="J190" s="22" t="s">
        <v>262</v>
      </c>
      <c r="K190" s="22" t="s">
        <v>160</v>
      </c>
      <c r="L190" s="22" t="s">
        <v>262</v>
      </c>
      <c r="M190" s="22"/>
      <c r="N190" s="22"/>
      <c r="O190" s="22"/>
      <c r="P190" s="22"/>
      <c r="Q190" s="22"/>
      <c r="R190" s="22"/>
      <c r="S190" s="22"/>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t="s">
        <v>262</v>
      </c>
      <c r="AT190" s="22" t="s">
        <v>262</v>
      </c>
      <c r="AU190" s="22" t="s">
        <v>167</v>
      </c>
      <c r="AV190" s="22"/>
      <c r="AW190" s="22" t="s">
        <v>262</v>
      </c>
      <c r="AX190" s="22"/>
      <c r="AY190" s="22"/>
      <c r="AZ190" s="22"/>
      <c r="BA190" s="22"/>
      <c r="BB190" s="22"/>
      <c r="BC190" s="22"/>
      <c r="BD190" s="22"/>
      <c r="BE190" s="22"/>
      <c r="BF190" s="22"/>
      <c r="BG190" s="22"/>
      <c r="BH190" s="22"/>
      <c r="BI190" s="22"/>
      <c r="BJ190" s="22"/>
      <c r="BK190" s="22"/>
      <c r="BL190" s="22"/>
      <c r="BM190" s="22"/>
      <c r="BN190" s="22"/>
      <c r="BO190" s="82"/>
    </row>
    <row r="191" spans="1:67" s="25" customFormat="1" ht="104" x14ac:dyDescent="0.2">
      <c r="A191" s="117">
        <v>76</v>
      </c>
      <c r="B191" s="124" t="s">
        <v>209</v>
      </c>
      <c r="C191" s="126" t="s">
        <v>391</v>
      </c>
      <c r="D191" s="137" t="s">
        <v>359</v>
      </c>
      <c r="E191" s="31" t="s">
        <v>55</v>
      </c>
      <c r="F191" s="17">
        <v>2400</v>
      </c>
      <c r="G191" s="24">
        <v>40677</v>
      </c>
      <c r="H191" s="19" t="s">
        <v>889</v>
      </c>
      <c r="I191" s="20">
        <f t="shared" si="136"/>
        <v>3</v>
      </c>
      <c r="J191" s="22" t="s">
        <v>289</v>
      </c>
      <c r="K191" s="22" t="s">
        <v>289</v>
      </c>
      <c r="L191" s="22" t="s">
        <v>160</v>
      </c>
      <c r="M191" s="22"/>
      <c r="N191" s="22"/>
      <c r="O191" s="22"/>
      <c r="P191" s="22"/>
      <c r="Q191" s="22"/>
      <c r="R191" s="22"/>
      <c r="S191" s="22"/>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22"/>
      <c r="BA191" s="22"/>
      <c r="BB191" s="22"/>
      <c r="BC191" s="22"/>
      <c r="BD191" s="22"/>
      <c r="BE191" s="22"/>
      <c r="BF191" s="22"/>
      <c r="BG191" s="22"/>
      <c r="BH191" s="22"/>
      <c r="BI191" s="22"/>
      <c r="BJ191" s="22"/>
      <c r="BK191" s="22"/>
      <c r="BL191" s="22"/>
      <c r="BM191" s="22"/>
      <c r="BN191" s="22"/>
      <c r="BO191" s="82"/>
    </row>
    <row r="192" spans="1:67" s="25" customFormat="1" ht="104" x14ac:dyDescent="0.2">
      <c r="A192" s="117">
        <v>77</v>
      </c>
      <c r="B192" s="124" t="s">
        <v>287</v>
      </c>
      <c r="C192" s="126" t="s">
        <v>382</v>
      </c>
      <c r="D192" s="137" t="s">
        <v>360</v>
      </c>
      <c r="E192" s="31" t="s">
        <v>55</v>
      </c>
      <c r="F192" s="17">
        <v>1000</v>
      </c>
      <c r="G192" s="24">
        <v>40719</v>
      </c>
      <c r="H192" s="19" t="s">
        <v>890</v>
      </c>
      <c r="I192" s="20">
        <f t="shared" si="136"/>
        <v>3</v>
      </c>
      <c r="J192" s="22" t="s">
        <v>160</v>
      </c>
      <c r="K192" s="22" t="s">
        <v>291</v>
      </c>
      <c r="L192" s="22" t="s">
        <v>291</v>
      </c>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2"/>
      <c r="BA192" s="22"/>
      <c r="BB192" s="22"/>
      <c r="BC192" s="22"/>
      <c r="BD192" s="22"/>
      <c r="BE192" s="22"/>
      <c r="BF192" s="22"/>
      <c r="BG192" s="22"/>
      <c r="BH192" s="22"/>
      <c r="BI192" s="22"/>
      <c r="BJ192" s="22"/>
      <c r="BK192" s="22"/>
      <c r="BL192" s="22"/>
      <c r="BM192" s="22"/>
      <c r="BN192" s="22"/>
      <c r="BO192" s="82"/>
    </row>
    <row r="193" spans="1:67" s="25" customFormat="1" x14ac:dyDescent="0.2">
      <c r="A193" s="23" t="s">
        <v>49</v>
      </c>
      <c r="B193" s="225" t="s">
        <v>107</v>
      </c>
      <c r="C193" s="226"/>
      <c r="D193" s="227"/>
      <c r="E193" s="16"/>
      <c r="F193" s="17"/>
      <c r="G193" s="24"/>
      <c r="H193" s="19"/>
      <c r="I193" s="20">
        <f t="shared" si="136"/>
        <v>0</v>
      </c>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2"/>
      <c r="BA193" s="22"/>
      <c r="BB193" s="22"/>
      <c r="BC193" s="22"/>
      <c r="BD193" s="22"/>
      <c r="BE193" s="22"/>
      <c r="BF193" s="22"/>
      <c r="BG193" s="22"/>
      <c r="BH193" s="22"/>
      <c r="BI193" s="22"/>
      <c r="BJ193" s="22"/>
      <c r="BK193" s="22"/>
      <c r="BL193" s="22"/>
      <c r="BM193" s="22"/>
      <c r="BN193" s="22"/>
      <c r="BO193" s="82"/>
    </row>
    <row r="194" spans="1:67" s="25" customFormat="1" x14ac:dyDescent="0.2">
      <c r="A194" s="23" t="s">
        <v>49</v>
      </c>
      <c r="B194" s="27" t="s">
        <v>218</v>
      </c>
      <c r="C194" s="27" t="s">
        <v>278</v>
      </c>
      <c r="D194" s="27" t="s">
        <v>288</v>
      </c>
      <c r="E194" s="16"/>
      <c r="F194" s="17"/>
      <c r="G194" s="24"/>
      <c r="H194" s="19"/>
      <c r="I194" s="20">
        <f t="shared" si="136"/>
        <v>0</v>
      </c>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2"/>
      <c r="BA194" s="22"/>
      <c r="BB194" s="22"/>
      <c r="BC194" s="22"/>
      <c r="BD194" s="22"/>
      <c r="BE194" s="22"/>
      <c r="BF194" s="22"/>
      <c r="BG194" s="22"/>
      <c r="BH194" s="22"/>
      <c r="BI194" s="22"/>
      <c r="BJ194" s="22"/>
      <c r="BK194" s="22"/>
      <c r="BL194" s="22"/>
      <c r="BM194" s="22"/>
      <c r="BN194" s="22"/>
      <c r="BO194" s="82"/>
    </row>
    <row r="195" spans="1:67" s="25" customFormat="1" x14ac:dyDescent="0.2">
      <c r="A195" s="23" t="s">
        <v>49</v>
      </c>
      <c r="B195" s="27" t="s">
        <v>221</v>
      </c>
      <c r="C195" s="27" t="s">
        <v>248</v>
      </c>
      <c r="D195" s="27" t="s">
        <v>224</v>
      </c>
      <c r="E195" s="16"/>
      <c r="F195" s="17"/>
      <c r="G195" s="24"/>
      <c r="H195" s="19"/>
      <c r="I195" s="20">
        <f t="shared" si="136"/>
        <v>0</v>
      </c>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2"/>
      <c r="BA195" s="22"/>
      <c r="BB195" s="22"/>
      <c r="BC195" s="22"/>
      <c r="BD195" s="22"/>
      <c r="BE195" s="22"/>
      <c r="BF195" s="22"/>
      <c r="BG195" s="22"/>
      <c r="BH195" s="22"/>
      <c r="BI195" s="22"/>
      <c r="BJ195" s="22"/>
      <c r="BK195" s="22"/>
      <c r="BL195" s="22"/>
      <c r="BM195" s="22"/>
      <c r="BN195" s="22"/>
      <c r="BO195" s="82"/>
    </row>
    <row r="196" spans="1:67" s="25" customFormat="1" x14ac:dyDescent="0.2">
      <c r="A196" s="23" t="s">
        <v>49</v>
      </c>
      <c r="B196" s="27" t="s">
        <v>264</v>
      </c>
      <c r="C196" s="27" t="s">
        <v>265</v>
      </c>
      <c r="D196" s="27" t="s">
        <v>266</v>
      </c>
      <c r="E196" s="16"/>
      <c r="F196" s="17"/>
      <c r="G196" s="24"/>
      <c r="H196" s="19"/>
      <c r="I196" s="20">
        <f t="shared" si="136"/>
        <v>0</v>
      </c>
      <c r="J196" s="22"/>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2"/>
      <c r="BA196" s="22"/>
      <c r="BB196" s="22"/>
      <c r="BC196" s="22"/>
      <c r="BD196" s="22"/>
      <c r="BE196" s="22"/>
      <c r="BF196" s="22"/>
      <c r="BG196" s="22"/>
      <c r="BH196" s="22"/>
      <c r="BI196" s="22"/>
      <c r="BJ196" s="22"/>
      <c r="BK196" s="22"/>
      <c r="BL196" s="22"/>
      <c r="BM196" s="22"/>
      <c r="BN196" s="22"/>
      <c r="BO196" s="82"/>
    </row>
    <row r="197" spans="1:67" s="25" customFormat="1" x14ac:dyDescent="0.2">
      <c r="A197" s="23" t="s">
        <v>49</v>
      </c>
      <c r="B197" s="27" t="s">
        <v>268</v>
      </c>
      <c r="C197" s="27" t="s">
        <v>279</v>
      </c>
      <c r="D197" s="27" t="s">
        <v>290</v>
      </c>
      <c r="E197" s="16"/>
      <c r="F197" s="17"/>
      <c r="G197" s="24"/>
      <c r="H197" s="19"/>
      <c r="I197" s="20">
        <f t="shared" si="136"/>
        <v>0</v>
      </c>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2"/>
      <c r="BA197" s="22"/>
      <c r="BB197" s="22"/>
      <c r="BC197" s="22"/>
      <c r="BD197" s="22"/>
      <c r="BE197" s="22"/>
      <c r="BF197" s="22"/>
      <c r="BG197" s="22"/>
      <c r="BH197" s="22"/>
      <c r="BI197" s="22"/>
      <c r="BJ197" s="22"/>
      <c r="BK197" s="22"/>
      <c r="BL197" s="22"/>
      <c r="BM197" s="22"/>
      <c r="BN197" s="22"/>
      <c r="BO197" s="82"/>
    </row>
    <row r="198" spans="1:67" s="25" customFormat="1" x14ac:dyDescent="0.2">
      <c r="A198" s="23" t="s">
        <v>49</v>
      </c>
      <c r="B198" s="27" t="s">
        <v>269</v>
      </c>
      <c r="C198" s="27" t="s">
        <v>270</v>
      </c>
      <c r="D198" s="130"/>
      <c r="E198" s="16"/>
      <c r="F198" s="17"/>
      <c r="G198" s="24"/>
      <c r="H198" s="19"/>
      <c r="I198" s="20">
        <f t="shared" si="136"/>
        <v>0</v>
      </c>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2"/>
      <c r="BA198" s="22"/>
      <c r="BB198" s="22"/>
      <c r="BC198" s="22"/>
      <c r="BD198" s="22"/>
      <c r="BE198" s="22"/>
      <c r="BF198" s="22"/>
      <c r="BG198" s="22"/>
      <c r="BH198" s="22"/>
      <c r="BI198" s="22"/>
      <c r="BJ198" s="22"/>
      <c r="BK198" s="22"/>
      <c r="BL198" s="22"/>
      <c r="BM198" s="22"/>
      <c r="BN198" s="22"/>
      <c r="BO198" s="82"/>
    </row>
    <row r="199" spans="1:67" s="25" customFormat="1" x14ac:dyDescent="0.2">
      <c r="A199" s="23" t="s">
        <v>49</v>
      </c>
      <c r="B199" s="225" t="s">
        <v>128</v>
      </c>
      <c r="C199" s="226"/>
      <c r="D199" s="227"/>
      <c r="E199" s="31"/>
      <c r="F199" s="17"/>
      <c r="G199" s="24"/>
      <c r="H199" s="19"/>
      <c r="I199" s="20">
        <f t="shared" si="136"/>
        <v>0</v>
      </c>
      <c r="J199" s="21"/>
      <c r="K199" s="22"/>
      <c r="L199" s="22"/>
      <c r="M199" s="22"/>
      <c r="N199" s="22"/>
      <c r="O199" s="22"/>
      <c r="P199" s="22"/>
      <c r="Q199" s="22"/>
      <c r="R199" s="22"/>
      <c r="S199" s="22"/>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2"/>
      <c r="BA199" s="22"/>
      <c r="BB199" s="22"/>
      <c r="BC199" s="22"/>
      <c r="BD199" s="22"/>
      <c r="BE199" s="22"/>
      <c r="BF199" s="22"/>
      <c r="BG199" s="22"/>
      <c r="BH199" s="22"/>
      <c r="BI199" s="22"/>
      <c r="BJ199" s="22"/>
      <c r="BK199" s="22"/>
      <c r="BL199" s="22"/>
      <c r="BM199" s="22"/>
      <c r="BN199" s="22"/>
      <c r="BO199" s="82"/>
    </row>
    <row r="200" spans="1:67" s="25" customFormat="1" x14ac:dyDescent="0.2">
      <c r="A200" s="23" t="s">
        <v>49</v>
      </c>
      <c r="B200" s="27" t="s">
        <v>271</v>
      </c>
      <c r="C200" s="27" t="s">
        <v>191</v>
      </c>
      <c r="D200" s="27" t="s">
        <v>272</v>
      </c>
      <c r="E200" s="31"/>
      <c r="F200" s="17"/>
      <c r="G200" s="24"/>
      <c r="H200" s="19"/>
      <c r="I200" s="20">
        <f t="shared" si="136"/>
        <v>0</v>
      </c>
      <c r="J200" s="22"/>
      <c r="K200" s="22"/>
      <c r="L200" s="22"/>
      <c r="M200" s="22"/>
      <c r="N200" s="22"/>
      <c r="O200" s="22"/>
      <c r="P200" s="22"/>
      <c r="Q200" s="22"/>
      <c r="R200" s="22"/>
      <c r="S200" s="22"/>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2"/>
      <c r="BA200" s="22"/>
      <c r="BB200" s="22"/>
      <c r="BC200" s="22"/>
      <c r="BD200" s="22"/>
      <c r="BE200" s="22"/>
      <c r="BF200" s="22"/>
      <c r="BG200" s="22"/>
      <c r="BH200" s="22"/>
      <c r="BI200" s="22"/>
      <c r="BJ200" s="22"/>
      <c r="BK200" s="22"/>
      <c r="BL200" s="22"/>
      <c r="BM200" s="22"/>
      <c r="BN200" s="22"/>
      <c r="BO200" s="82"/>
    </row>
    <row r="201" spans="1:67" s="25" customFormat="1" x14ac:dyDescent="0.2">
      <c r="A201" s="23" t="s">
        <v>49</v>
      </c>
      <c r="B201" s="27" t="s">
        <v>273</v>
      </c>
      <c r="C201" s="27" t="s">
        <v>274</v>
      </c>
      <c r="D201" s="27" t="s">
        <v>267</v>
      </c>
      <c r="E201" s="31"/>
      <c r="F201" s="17"/>
      <c r="G201" s="24"/>
      <c r="H201" s="19"/>
      <c r="I201" s="20">
        <f t="shared" si="136"/>
        <v>0</v>
      </c>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2"/>
      <c r="BA201" s="22"/>
      <c r="BB201" s="22"/>
      <c r="BC201" s="22"/>
      <c r="BD201" s="22"/>
      <c r="BE201" s="22"/>
      <c r="BF201" s="22"/>
      <c r="BG201" s="22"/>
      <c r="BH201" s="22"/>
      <c r="BI201" s="22"/>
      <c r="BJ201" s="22"/>
      <c r="BK201" s="22"/>
      <c r="BL201" s="22"/>
      <c r="BM201" s="22"/>
      <c r="BN201" s="22"/>
      <c r="BO201" s="82"/>
    </row>
    <row r="202" spans="1:67" s="25" customFormat="1" x14ac:dyDescent="0.2">
      <c r="A202" s="23" t="s">
        <v>49</v>
      </c>
      <c r="B202" s="27" t="s">
        <v>164</v>
      </c>
      <c r="C202" s="27" t="s">
        <v>146</v>
      </c>
      <c r="D202" s="27" t="s">
        <v>275</v>
      </c>
      <c r="E202" s="16"/>
      <c r="F202" s="17"/>
      <c r="G202" s="24"/>
      <c r="H202" s="19"/>
      <c r="I202" s="20">
        <f t="shared" si="136"/>
        <v>0</v>
      </c>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2"/>
      <c r="BA202" s="22"/>
      <c r="BB202" s="22"/>
      <c r="BC202" s="22"/>
      <c r="BD202" s="22"/>
      <c r="BE202" s="22"/>
      <c r="BF202" s="22"/>
      <c r="BG202" s="22"/>
      <c r="BH202" s="22"/>
      <c r="BI202" s="22"/>
      <c r="BJ202" s="22"/>
      <c r="BK202" s="22"/>
      <c r="BL202" s="22"/>
      <c r="BM202" s="22"/>
      <c r="BN202" s="22"/>
      <c r="BO202" s="82"/>
    </row>
    <row r="203" spans="1:67" s="25" customFormat="1" x14ac:dyDescent="0.2">
      <c r="A203" s="23" t="s">
        <v>49</v>
      </c>
      <c r="B203" s="27" t="s">
        <v>277</v>
      </c>
      <c r="C203" s="27" t="s">
        <v>276</v>
      </c>
      <c r="D203" s="14" t="s">
        <v>109</v>
      </c>
      <c r="E203" s="16"/>
      <c r="F203" s="17"/>
      <c r="G203" s="24"/>
      <c r="H203" s="19"/>
      <c r="I203" s="20">
        <f t="shared" si="136"/>
        <v>0</v>
      </c>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2"/>
      <c r="BA203" s="22"/>
      <c r="BB203" s="22"/>
      <c r="BC203" s="22"/>
      <c r="BD203" s="22"/>
      <c r="BE203" s="22"/>
      <c r="BF203" s="22"/>
      <c r="BG203" s="22"/>
      <c r="BH203" s="22"/>
      <c r="BI203" s="22"/>
      <c r="BJ203" s="22"/>
      <c r="BK203" s="22"/>
      <c r="BL203" s="22"/>
      <c r="BM203" s="22"/>
      <c r="BN203" s="22"/>
      <c r="BO203" s="82"/>
    </row>
    <row r="204" spans="1:67" s="25" customFormat="1" x14ac:dyDescent="0.2">
      <c r="A204" s="23" t="s">
        <v>49</v>
      </c>
      <c r="B204" s="14" t="s">
        <v>110</v>
      </c>
      <c r="C204" s="15"/>
      <c r="D204" s="130"/>
      <c r="E204" s="16"/>
      <c r="F204" s="17"/>
      <c r="G204" s="24"/>
      <c r="H204" s="19"/>
      <c r="I204" s="20">
        <f t="shared" si="136"/>
        <v>0</v>
      </c>
      <c r="J204" s="22"/>
      <c r="K204" s="22"/>
      <c r="L204" s="22"/>
      <c r="M204" s="22"/>
      <c r="N204" s="22"/>
      <c r="O204" s="22"/>
      <c r="P204" s="22"/>
      <c r="Q204" s="22"/>
      <c r="R204" s="22"/>
      <c r="S204" s="22"/>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22"/>
      <c r="AY204" s="22"/>
      <c r="AZ204" s="22"/>
      <c r="BA204" s="22"/>
      <c r="BB204" s="22"/>
      <c r="BC204" s="22"/>
      <c r="BD204" s="22"/>
      <c r="BE204" s="22"/>
      <c r="BF204" s="22"/>
      <c r="BG204" s="22"/>
      <c r="BH204" s="22"/>
      <c r="BI204" s="22"/>
      <c r="BJ204" s="22"/>
      <c r="BK204" s="22"/>
      <c r="BL204" s="22"/>
      <c r="BM204" s="22"/>
      <c r="BN204" s="22"/>
      <c r="BO204" s="82"/>
    </row>
    <row r="205" spans="1:67" ht="13.5" thickBot="1" x14ac:dyDescent="0.25">
      <c r="A205" s="32" t="s">
        <v>49</v>
      </c>
      <c r="B205" s="101" t="s">
        <v>285</v>
      </c>
      <c r="C205" s="113"/>
      <c r="D205" s="113"/>
      <c r="E205" s="113"/>
      <c r="F205" s="34"/>
      <c r="G205" s="114"/>
      <c r="H205" s="102"/>
      <c r="I205" s="37"/>
      <c r="J205" s="38" t="s">
        <v>72</v>
      </c>
      <c r="K205" s="38" t="s">
        <v>72</v>
      </c>
      <c r="L205" s="38" t="s">
        <v>72</v>
      </c>
      <c r="M205" s="38" t="s">
        <v>72</v>
      </c>
      <c r="N205" s="38" t="s">
        <v>72</v>
      </c>
      <c r="O205" s="38" t="s">
        <v>72</v>
      </c>
      <c r="P205" s="38" t="s">
        <v>72</v>
      </c>
      <c r="Q205" s="38" t="s">
        <v>72</v>
      </c>
      <c r="R205" s="38" t="s">
        <v>72</v>
      </c>
      <c r="S205" s="38" t="s">
        <v>72</v>
      </c>
      <c r="T205" s="38" t="s">
        <v>72</v>
      </c>
      <c r="U205" s="38" t="s">
        <v>72</v>
      </c>
      <c r="V205" s="38" t="s">
        <v>72</v>
      </c>
      <c r="W205" s="38" t="s">
        <v>72</v>
      </c>
      <c r="X205" s="38" t="s">
        <v>72</v>
      </c>
      <c r="Y205" s="38" t="s">
        <v>72</v>
      </c>
      <c r="Z205" s="38" t="s">
        <v>72</v>
      </c>
      <c r="AA205" s="38" t="s">
        <v>72</v>
      </c>
      <c r="AB205" s="38" t="s">
        <v>72</v>
      </c>
      <c r="AC205" s="38" t="s">
        <v>72</v>
      </c>
      <c r="AD205" s="38" t="s">
        <v>72</v>
      </c>
      <c r="AE205" s="38" t="s">
        <v>72</v>
      </c>
      <c r="AF205" s="38" t="s">
        <v>72</v>
      </c>
      <c r="AG205" s="38" t="s">
        <v>72</v>
      </c>
      <c r="AH205" s="38" t="s">
        <v>72</v>
      </c>
      <c r="AI205" s="38" t="s">
        <v>72</v>
      </c>
      <c r="AJ205" s="38" t="s">
        <v>72</v>
      </c>
      <c r="AK205" s="38" t="s">
        <v>72</v>
      </c>
      <c r="AL205" s="38" t="s">
        <v>72</v>
      </c>
      <c r="AM205" s="38" t="s">
        <v>72</v>
      </c>
      <c r="AN205" s="38" t="s">
        <v>72</v>
      </c>
      <c r="AO205" s="38" t="s">
        <v>72</v>
      </c>
      <c r="AP205" s="38" t="s">
        <v>72</v>
      </c>
      <c r="AQ205" s="38" t="s">
        <v>72</v>
      </c>
      <c r="AR205" s="38" t="s">
        <v>72</v>
      </c>
      <c r="AS205" s="38" t="s">
        <v>72</v>
      </c>
      <c r="AT205" s="38" t="s">
        <v>72</v>
      </c>
      <c r="AU205" s="38" t="s">
        <v>72</v>
      </c>
      <c r="AV205" s="38" t="s">
        <v>72</v>
      </c>
      <c r="AW205" s="38" t="s">
        <v>72</v>
      </c>
      <c r="AX205" s="38" t="s">
        <v>72</v>
      </c>
      <c r="AY205" s="38" t="s">
        <v>72</v>
      </c>
      <c r="AZ205" s="38" t="s">
        <v>72</v>
      </c>
      <c r="BA205" s="38" t="s">
        <v>72</v>
      </c>
      <c r="BB205" s="38" t="s">
        <v>72</v>
      </c>
      <c r="BC205" s="38" t="s">
        <v>72</v>
      </c>
      <c r="BD205" s="38" t="s">
        <v>72</v>
      </c>
      <c r="BE205" s="38" t="s">
        <v>72</v>
      </c>
      <c r="BF205" s="38" t="s">
        <v>72</v>
      </c>
      <c r="BG205" s="38" t="s">
        <v>72</v>
      </c>
      <c r="BH205" s="38" t="s">
        <v>72</v>
      </c>
      <c r="BI205" s="38" t="s">
        <v>72</v>
      </c>
      <c r="BJ205" s="38" t="s">
        <v>72</v>
      </c>
      <c r="BK205" s="38" t="s">
        <v>72</v>
      </c>
      <c r="BL205" s="38" t="s">
        <v>72</v>
      </c>
      <c r="BM205" s="38" t="s">
        <v>72</v>
      </c>
      <c r="BN205" s="38" t="s">
        <v>72</v>
      </c>
      <c r="BO205" s="83" t="s">
        <v>72</v>
      </c>
    </row>
    <row r="206" spans="1:67" ht="13.5" thickBot="1" x14ac:dyDescent="0.25">
      <c r="B206" s="25"/>
      <c r="C206" s="25"/>
      <c r="E206" s="39" t="s">
        <v>62</v>
      </c>
      <c r="F206" s="40">
        <f>AVERAGE(F176:F205)</f>
        <v>3247.0588235294117</v>
      </c>
      <c r="G206" s="26"/>
      <c r="H206" s="210" t="s">
        <v>307</v>
      </c>
      <c r="I206" s="211"/>
      <c r="J206" s="22">
        <f t="shared" ref="J206:R206" si="137">SUM(COUNTIF(J176:J205,"&gt;×"))</f>
        <v>17</v>
      </c>
      <c r="K206" s="22">
        <f t="shared" si="137"/>
        <v>13</v>
      </c>
      <c r="L206" s="22">
        <f t="shared" si="137"/>
        <v>17</v>
      </c>
      <c r="M206" s="22">
        <f t="shared" si="137"/>
        <v>4</v>
      </c>
      <c r="N206" s="22">
        <f t="shared" si="137"/>
        <v>0</v>
      </c>
      <c r="O206" s="22">
        <f t="shared" si="137"/>
        <v>0</v>
      </c>
      <c r="P206" s="22">
        <f t="shared" si="137"/>
        <v>0</v>
      </c>
      <c r="Q206" s="22">
        <f t="shared" si="137"/>
        <v>0</v>
      </c>
      <c r="R206" s="22">
        <f t="shared" si="137"/>
        <v>0</v>
      </c>
      <c r="S206" s="22">
        <f t="shared" ref="S206:AG206" si="138">SUM(COUNTIF(S176:S205,"&gt;×"))</f>
        <v>0</v>
      </c>
      <c r="T206" s="22">
        <f t="shared" si="138"/>
        <v>0</v>
      </c>
      <c r="U206" s="22">
        <f>SUM(COUNTIF(U176:U205,"&gt;×"))</f>
        <v>0</v>
      </c>
      <c r="V206" s="22">
        <f>SUM(COUNTIF(V176:V205,"&gt;×"))</f>
        <v>0</v>
      </c>
      <c r="W206" s="22">
        <f>SUM(COUNTIF(W176:W205,"&gt;×"))</f>
        <v>0</v>
      </c>
      <c r="X206" s="22">
        <f>SUM(COUNTIF(X176:X205,"&gt;×"))</f>
        <v>0</v>
      </c>
      <c r="Y206" s="22">
        <f t="shared" si="138"/>
        <v>0</v>
      </c>
      <c r="Z206" s="22">
        <f>SUM(COUNTIF(Z176:Z205,"&gt;×"))</f>
        <v>0</v>
      </c>
      <c r="AA206" s="22">
        <f>SUM(COUNTIF(AA176:AA205,"&gt;×"))</f>
        <v>0</v>
      </c>
      <c r="AB206" s="22">
        <f>SUM(COUNTIF(AB197:AB205,"&gt;×"))</f>
        <v>0</v>
      </c>
      <c r="AC206" s="22">
        <f>SUM(COUNTIF(AC197:AC205,"&gt;×"))</f>
        <v>0</v>
      </c>
      <c r="AD206" s="22">
        <f t="shared" si="138"/>
        <v>0</v>
      </c>
      <c r="AE206" s="22">
        <f t="shared" si="138"/>
        <v>0</v>
      </c>
      <c r="AF206" s="22">
        <f t="shared" si="138"/>
        <v>0</v>
      </c>
      <c r="AG206" s="22">
        <f t="shared" si="138"/>
        <v>0</v>
      </c>
      <c r="AH206" s="22">
        <f>SUM(COUNTIF(AH176:AH205,"&gt;×"))</f>
        <v>0</v>
      </c>
      <c r="AI206" s="22">
        <f>SUM(COUNTIF(AI176:AI205,"&gt;×"))</f>
        <v>0</v>
      </c>
      <c r="AJ206" s="22">
        <f>SUM(COUNTIF(AJ176:AJ205,"&gt;×"))</f>
        <v>3</v>
      </c>
      <c r="AK206" s="22">
        <f t="shared" ref="AK206:AR206" si="139">SUM(COUNTIF(AK176:AK205,"&gt;×"))</f>
        <v>1</v>
      </c>
      <c r="AL206" s="22">
        <f t="shared" si="139"/>
        <v>0</v>
      </c>
      <c r="AM206" s="22">
        <f t="shared" si="139"/>
        <v>0</v>
      </c>
      <c r="AN206" s="22">
        <f t="shared" si="139"/>
        <v>0</v>
      </c>
      <c r="AO206" s="22">
        <f t="shared" si="139"/>
        <v>2</v>
      </c>
      <c r="AP206" s="22">
        <f t="shared" si="139"/>
        <v>0</v>
      </c>
      <c r="AQ206" s="22">
        <f t="shared" si="139"/>
        <v>4</v>
      </c>
      <c r="AR206" s="22">
        <f t="shared" si="139"/>
        <v>0</v>
      </c>
      <c r="AS206" s="22">
        <f t="shared" ref="AS206:BO206" si="140">SUM(COUNTIF(AS176:AS205,"&gt;×"))</f>
        <v>4</v>
      </c>
      <c r="AT206" s="22">
        <f t="shared" si="140"/>
        <v>2</v>
      </c>
      <c r="AU206" s="22">
        <f t="shared" si="140"/>
        <v>1</v>
      </c>
      <c r="AV206" s="22">
        <f t="shared" si="140"/>
        <v>0</v>
      </c>
      <c r="AW206" s="22">
        <f t="shared" si="140"/>
        <v>5</v>
      </c>
      <c r="AX206" s="22">
        <f t="shared" si="140"/>
        <v>1</v>
      </c>
      <c r="AY206" s="22">
        <f t="shared" si="140"/>
        <v>0</v>
      </c>
      <c r="AZ206" s="22">
        <f t="shared" si="140"/>
        <v>0</v>
      </c>
      <c r="BA206" s="22">
        <f t="shared" si="140"/>
        <v>0</v>
      </c>
      <c r="BB206" s="22">
        <f t="shared" si="140"/>
        <v>0</v>
      </c>
      <c r="BC206" s="22">
        <f t="shared" si="140"/>
        <v>0</v>
      </c>
      <c r="BD206" s="22">
        <f t="shared" si="140"/>
        <v>0</v>
      </c>
      <c r="BE206" s="22">
        <f t="shared" si="140"/>
        <v>0</v>
      </c>
      <c r="BF206" s="22">
        <f t="shared" si="140"/>
        <v>0</v>
      </c>
      <c r="BG206" s="22">
        <f t="shared" si="140"/>
        <v>0</v>
      </c>
      <c r="BH206" s="22">
        <f t="shared" si="140"/>
        <v>0</v>
      </c>
      <c r="BI206" s="22">
        <f t="shared" si="140"/>
        <v>0</v>
      </c>
      <c r="BJ206" s="22">
        <f t="shared" si="140"/>
        <v>0</v>
      </c>
      <c r="BK206" s="22">
        <f t="shared" si="140"/>
        <v>0</v>
      </c>
      <c r="BL206" s="22">
        <f t="shared" si="140"/>
        <v>0</v>
      </c>
      <c r="BM206" s="22">
        <f t="shared" si="140"/>
        <v>0</v>
      </c>
      <c r="BN206" s="22">
        <f t="shared" si="140"/>
        <v>0</v>
      </c>
      <c r="BO206" s="82">
        <f t="shared" si="140"/>
        <v>0</v>
      </c>
    </row>
    <row r="207" spans="1:67" ht="13.5" thickBot="1" x14ac:dyDescent="0.25">
      <c r="B207" s="25"/>
      <c r="C207" s="25"/>
      <c r="D207" s="25"/>
      <c r="E207" s="25"/>
      <c r="F207" s="41"/>
      <c r="G207" s="26"/>
      <c r="H207" s="212" t="s">
        <v>64</v>
      </c>
      <c r="I207" s="213"/>
      <c r="J207" s="42">
        <f t="shared" ref="J207:R207" si="141">SUM(J206+J165)</f>
        <v>75</v>
      </c>
      <c r="K207" s="42">
        <f t="shared" si="141"/>
        <v>64</v>
      </c>
      <c r="L207" s="42">
        <f t="shared" si="141"/>
        <v>42</v>
      </c>
      <c r="M207" s="42">
        <f t="shared" si="141"/>
        <v>31</v>
      </c>
      <c r="N207" s="42">
        <f t="shared" si="141"/>
        <v>3</v>
      </c>
      <c r="O207" s="42">
        <f t="shared" si="141"/>
        <v>0</v>
      </c>
      <c r="P207" s="42">
        <f t="shared" si="141"/>
        <v>0</v>
      </c>
      <c r="Q207" s="42">
        <f t="shared" si="141"/>
        <v>0</v>
      </c>
      <c r="R207" s="42">
        <f t="shared" si="141"/>
        <v>0</v>
      </c>
      <c r="S207" s="42">
        <f t="shared" ref="S207:AG207" si="142">SUM(S206+S165)</f>
        <v>0</v>
      </c>
      <c r="T207" s="42">
        <f t="shared" si="142"/>
        <v>0</v>
      </c>
      <c r="U207" s="42">
        <f>SUM(U206+U165)</f>
        <v>0</v>
      </c>
      <c r="V207" s="42">
        <f>SUM(V206+V165)</f>
        <v>2</v>
      </c>
      <c r="W207" s="42">
        <f>SUM(W206+W165)</f>
        <v>0</v>
      </c>
      <c r="X207" s="42">
        <f>SUM(X206+X165)</f>
        <v>0</v>
      </c>
      <c r="Y207" s="42">
        <f t="shared" si="142"/>
        <v>0</v>
      </c>
      <c r="Z207" s="42">
        <f>SUM(Z206+Z165)</f>
        <v>14</v>
      </c>
      <c r="AA207" s="42">
        <f>SUM(AA206+AA165)</f>
        <v>0</v>
      </c>
      <c r="AB207" s="42">
        <f>SUM(AB206+AB186)</f>
        <v>0</v>
      </c>
      <c r="AC207" s="42">
        <f>SUM(AC206+AC186)</f>
        <v>0</v>
      </c>
      <c r="AD207" s="42">
        <f t="shared" si="142"/>
        <v>0</v>
      </c>
      <c r="AE207" s="42">
        <f t="shared" si="142"/>
        <v>0</v>
      </c>
      <c r="AF207" s="42">
        <f t="shared" si="142"/>
        <v>0</v>
      </c>
      <c r="AG207" s="42">
        <f t="shared" si="142"/>
        <v>0</v>
      </c>
      <c r="AH207" s="42">
        <f>SUM(AH206+AH165)</f>
        <v>0</v>
      </c>
      <c r="AI207" s="42">
        <f>SUM(AI206+AI165)</f>
        <v>0</v>
      </c>
      <c r="AJ207" s="42">
        <f>SUM(AJ206+AJ165)</f>
        <v>12</v>
      </c>
      <c r="AK207" s="42">
        <f t="shared" ref="AK207:AR207" si="143">SUM(AK206+AK165)</f>
        <v>6</v>
      </c>
      <c r="AL207" s="42">
        <f t="shared" si="143"/>
        <v>12</v>
      </c>
      <c r="AM207" s="42">
        <f t="shared" si="143"/>
        <v>4</v>
      </c>
      <c r="AN207" s="42">
        <f t="shared" si="143"/>
        <v>9</v>
      </c>
      <c r="AO207" s="42">
        <f t="shared" si="143"/>
        <v>12</v>
      </c>
      <c r="AP207" s="42">
        <f t="shared" si="143"/>
        <v>2</v>
      </c>
      <c r="AQ207" s="42">
        <f t="shared" si="143"/>
        <v>33</v>
      </c>
      <c r="AR207" s="42">
        <f t="shared" si="143"/>
        <v>1</v>
      </c>
      <c r="AS207" s="42">
        <f t="shared" ref="AS207:BO207" si="144">SUM(AS206+AS165)</f>
        <v>7</v>
      </c>
      <c r="AT207" s="42">
        <f t="shared" si="144"/>
        <v>2</v>
      </c>
      <c r="AU207" s="42">
        <f t="shared" si="144"/>
        <v>1</v>
      </c>
      <c r="AV207" s="42">
        <f t="shared" si="144"/>
        <v>0</v>
      </c>
      <c r="AW207" s="42">
        <f t="shared" si="144"/>
        <v>5</v>
      </c>
      <c r="AX207" s="42">
        <f t="shared" si="144"/>
        <v>2</v>
      </c>
      <c r="AY207" s="42">
        <f t="shared" si="144"/>
        <v>4</v>
      </c>
      <c r="AZ207" s="42">
        <f t="shared" si="144"/>
        <v>2</v>
      </c>
      <c r="BA207" s="42">
        <f t="shared" si="144"/>
        <v>1</v>
      </c>
      <c r="BB207" s="42">
        <f t="shared" si="144"/>
        <v>17</v>
      </c>
      <c r="BC207" s="42">
        <f t="shared" si="144"/>
        <v>14</v>
      </c>
      <c r="BD207" s="42">
        <f t="shared" si="144"/>
        <v>3</v>
      </c>
      <c r="BE207" s="42">
        <f t="shared" si="144"/>
        <v>18</v>
      </c>
      <c r="BF207" s="42">
        <f t="shared" si="144"/>
        <v>14</v>
      </c>
      <c r="BG207" s="42">
        <f t="shared" si="144"/>
        <v>12</v>
      </c>
      <c r="BH207" s="42">
        <f t="shared" si="144"/>
        <v>12</v>
      </c>
      <c r="BI207" s="42">
        <f t="shared" si="144"/>
        <v>9</v>
      </c>
      <c r="BJ207" s="42">
        <f t="shared" si="144"/>
        <v>8</v>
      </c>
      <c r="BK207" s="42">
        <f t="shared" si="144"/>
        <v>3</v>
      </c>
      <c r="BL207" s="42">
        <f t="shared" si="144"/>
        <v>2</v>
      </c>
      <c r="BM207" s="42">
        <f t="shared" si="144"/>
        <v>2</v>
      </c>
      <c r="BN207" s="42">
        <f t="shared" si="144"/>
        <v>2</v>
      </c>
      <c r="BO207" s="88">
        <f t="shared" si="144"/>
        <v>0</v>
      </c>
    </row>
    <row r="208" spans="1:67" x14ac:dyDescent="0.2">
      <c r="A208" s="25"/>
      <c r="B208" s="25"/>
      <c r="F208" s="41"/>
      <c r="G208" s="26"/>
      <c r="H208" s="210" t="s">
        <v>308</v>
      </c>
      <c r="I208" s="211"/>
      <c r="J208" s="43">
        <f t="shared" ref="J208:R208" si="145">SUM(COUNTIF(J176:J205,"&gt;=幹事"))</f>
        <v>4</v>
      </c>
      <c r="K208" s="43">
        <f t="shared" si="145"/>
        <v>2</v>
      </c>
      <c r="L208" s="43">
        <f t="shared" si="145"/>
        <v>2</v>
      </c>
      <c r="M208" s="43">
        <f t="shared" si="145"/>
        <v>2</v>
      </c>
      <c r="N208" s="43">
        <f t="shared" si="145"/>
        <v>0</v>
      </c>
      <c r="O208" s="43">
        <f t="shared" si="145"/>
        <v>0</v>
      </c>
      <c r="P208" s="43">
        <f t="shared" si="145"/>
        <v>0</v>
      </c>
      <c r="Q208" s="43">
        <f t="shared" si="145"/>
        <v>0</v>
      </c>
      <c r="R208" s="43">
        <f t="shared" si="145"/>
        <v>0</v>
      </c>
      <c r="S208" s="43">
        <f t="shared" ref="S208:AG208" si="146">SUM(COUNTIF(S176:S205,"&gt;=幹事"))</f>
        <v>0</v>
      </c>
      <c r="T208" s="43">
        <f t="shared" si="146"/>
        <v>0</v>
      </c>
      <c r="U208" s="43">
        <f>SUM(COUNTIF(U176:U205,"&gt;=幹事"))</f>
        <v>0</v>
      </c>
      <c r="V208" s="43">
        <f>SUM(COUNTIF(V176:V205,"&gt;=幹事"))</f>
        <v>0</v>
      </c>
      <c r="W208" s="43">
        <f>SUM(COUNTIF(W176:W205,"&gt;=幹事"))</f>
        <v>0</v>
      </c>
      <c r="X208" s="43">
        <f>SUM(COUNTIF(X176:X205,"&gt;=幹事"))</f>
        <v>0</v>
      </c>
      <c r="Y208" s="43">
        <f t="shared" si="146"/>
        <v>0</v>
      </c>
      <c r="Z208" s="43">
        <f>SUM(COUNTIF(Z176:Z205,"&gt;=幹事"))</f>
        <v>0</v>
      </c>
      <c r="AA208" s="43">
        <f>SUM(COUNTIF(AA176:AA205,"&gt;=幹事"))</f>
        <v>0</v>
      </c>
      <c r="AB208" s="43">
        <f>SUM(COUNTIF(AB197:AB205,"&gt;=幹事"))</f>
        <v>0</v>
      </c>
      <c r="AC208" s="43">
        <f>SUM(COUNTIF(AC197:AC205,"&gt;=幹事"))</f>
        <v>0</v>
      </c>
      <c r="AD208" s="43">
        <f t="shared" si="146"/>
        <v>0</v>
      </c>
      <c r="AE208" s="43">
        <f t="shared" si="146"/>
        <v>0</v>
      </c>
      <c r="AF208" s="43">
        <f t="shared" si="146"/>
        <v>0</v>
      </c>
      <c r="AG208" s="43">
        <f t="shared" si="146"/>
        <v>0</v>
      </c>
      <c r="AH208" s="43">
        <f>SUM(COUNTIF(AH176:AH205,"&gt;=幹事"))</f>
        <v>0</v>
      </c>
      <c r="AI208" s="43">
        <f>SUM(COUNTIF(AI176:AI205,"&gt;=幹事"))</f>
        <v>0</v>
      </c>
      <c r="AJ208" s="43">
        <f>SUM(COUNTIF(AJ176:AJ205,"&gt;=幹事"))</f>
        <v>1</v>
      </c>
      <c r="AK208" s="43">
        <f t="shared" ref="AK208:AR208" si="147">SUM(COUNTIF(AK176:AK205,"&gt;=幹事"))</f>
        <v>1</v>
      </c>
      <c r="AL208" s="43">
        <f t="shared" si="147"/>
        <v>0</v>
      </c>
      <c r="AM208" s="43">
        <f t="shared" si="147"/>
        <v>0</v>
      </c>
      <c r="AN208" s="43">
        <f t="shared" si="147"/>
        <v>0</v>
      </c>
      <c r="AO208" s="43">
        <f t="shared" si="147"/>
        <v>1</v>
      </c>
      <c r="AP208" s="43">
        <f t="shared" si="147"/>
        <v>0</v>
      </c>
      <c r="AQ208" s="43">
        <f t="shared" si="147"/>
        <v>1</v>
      </c>
      <c r="AR208" s="43">
        <f t="shared" si="147"/>
        <v>0</v>
      </c>
      <c r="AS208" s="43">
        <f t="shared" ref="AS208:BO208" si="148">SUM(COUNTIF(AS176:AS205,"&gt;=幹事"))</f>
        <v>1</v>
      </c>
      <c r="AT208" s="43">
        <f t="shared" si="148"/>
        <v>0</v>
      </c>
      <c r="AU208" s="43">
        <f t="shared" si="148"/>
        <v>0</v>
      </c>
      <c r="AV208" s="43">
        <f t="shared" si="148"/>
        <v>0</v>
      </c>
      <c r="AW208" s="43">
        <f t="shared" si="148"/>
        <v>1</v>
      </c>
      <c r="AX208" s="43">
        <f t="shared" si="148"/>
        <v>1</v>
      </c>
      <c r="AY208" s="43">
        <f t="shared" si="148"/>
        <v>0</v>
      </c>
      <c r="AZ208" s="43">
        <f t="shared" si="148"/>
        <v>0</v>
      </c>
      <c r="BA208" s="43">
        <f t="shared" si="148"/>
        <v>0</v>
      </c>
      <c r="BB208" s="43">
        <f t="shared" si="148"/>
        <v>0</v>
      </c>
      <c r="BC208" s="43">
        <f t="shared" si="148"/>
        <v>0</v>
      </c>
      <c r="BD208" s="43">
        <f t="shared" si="148"/>
        <v>0</v>
      </c>
      <c r="BE208" s="43">
        <f t="shared" si="148"/>
        <v>0</v>
      </c>
      <c r="BF208" s="43">
        <f t="shared" si="148"/>
        <v>0</v>
      </c>
      <c r="BG208" s="43">
        <f t="shared" si="148"/>
        <v>0</v>
      </c>
      <c r="BH208" s="43">
        <f t="shared" si="148"/>
        <v>0</v>
      </c>
      <c r="BI208" s="43">
        <f t="shared" si="148"/>
        <v>0</v>
      </c>
      <c r="BJ208" s="43">
        <f t="shared" si="148"/>
        <v>0</v>
      </c>
      <c r="BK208" s="43">
        <f t="shared" si="148"/>
        <v>0</v>
      </c>
      <c r="BL208" s="43">
        <f t="shared" si="148"/>
        <v>0</v>
      </c>
      <c r="BM208" s="43">
        <f t="shared" si="148"/>
        <v>0</v>
      </c>
      <c r="BN208" s="43">
        <f t="shared" si="148"/>
        <v>0</v>
      </c>
      <c r="BO208" s="86">
        <f t="shared" si="148"/>
        <v>0</v>
      </c>
    </row>
    <row r="209" spans="1:67" ht="13.5" thickBot="1" x14ac:dyDescent="0.25">
      <c r="A209" s="25"/>
      <c r="B209" s="25"/>
      <c r="F209" s="41"/>
      <c r="G209" s="26"/>
      <c r="H209" s="212" t="s">
        <v>66</v>
      </c>
      <c r="I209" s="213"/>
      <c r="J209" s="69">
        <f t="shared" ref="J209:R209" si="149">SUM(J208+J167)</f>
        <v>11</v>
      </c>
      <c r="K209" s="69">
        <f t="shared" si="149"/>
        <v>9</v>
      </c>
      <c r="L209" s="69">
        <f t="shared" si="149"/>
        <v>6</v>
      </c>
      <c r="M209" s="69">
        <f t="shared" si="149"/>
        <v>8</v>
      </c>
      <c r="N209" s="69">
        <f t="shared" si="149"/>
        <v>1</v>
      </c>
      <c r="O209" s="69">
        <f t="shared" si="149"/>
        <v>0</v>
      </c>
      <c r="P209" s="69">
        <f t="shared" si="149"/>
        <v>0</v>
      </c>
      <c r="Q209" s="69">
        <f t="shared" si="149"/>
        <v>0</v>
      </c>
      <c r="R209" s="69">
        <f t="shared" si="149"/>
        <v>0</v>
      </c>
      <c r="S209" s="69">
        <f t="shared" ref="S209:AG209" si="150">SUM(S208+S167)</f>
        <v>0</v>
      </c>
      <c r="T209" s="69">
        <f t="shared" si="150"/>
        <v>0</v>
      </c>
      <c r="U209" s="69">
        <f>SUM(U208+U167)</f>
        <v>0</v>
      </c>
      <c r="V209" s="69">
        <f>SUM(V208+V167)</f>
        <v>0</v>
      </c>
      <c r="W209" s="69">
        <f>SUM(W208+W167)</f>
        <v>0</v>
      </c>
      <c r="X209" s="69">
        <f>SUM(X208+X167)</f>
        <v>0</v>
      </c>
      <c r="Y209" s="69">
        <f t="shared" si="150"/>
        <v>0</v>
      </c>
      <c r="Z209" s="69">
        <f>SUM(Z208+Z167)</f>
        <v>2</v>
      </c>
      <c r="AA209" s="69">
        <f>SUM(AA208+AA167)</f>
        <v>0</v>
      </c>
      <c r="AB209" s="69">
        <f>SUM(AB208+AB188)</f>
        <v>0</v>
      </c>
      <c r="AC209" s="69">
        <f>SUM(AC208+AC188)</f>
        <v>0</v>
      </c>
      <c r="AD209" s="69">
        <f t="shared" si="150"/>
        <v>0</v>
      </c>
      <c r="AE209" s="69">
        <f t="shared" si="150"/>
        <v>0</v>
      </c>
      <c r="AF209" s="69">
        <f t="shared" si="150"/>
        <v>0</v>
      </c>
      <c r="AG209" s="69">
        <f t="shared" si="150"/>
        <v>0</v>
      </c>
      <c r="AH209" s="69">
        <f>SUM(AH208+AH167)</f>
        <v>0</v>
      </c>
      <c r="AI209" s="69">
        <f>SUM(AI208+AI167)</f>
        <v>0</v>
      </c>
      <c r="AJ209" s="69">
        <f>SUM(AJ208+AJ167)</f>
        <v>2</v>
      </c>
      <c r="AK209" s="69">
        <f t="shared" ref="AK209:AR209" si="151">SUM(AK208+AK167)</f>
        <v>3</v>
      </c>
      <c r="AL209" s="69">
        <f t="shared" si="151"/>
        <v>3</v>
      </c>
      <c r="AM209" s="69">
        <f t="shared" si="151"/>
        <v>1</v>
      </c>
      <c r="AN209" s="69">
        <f t="shared" si="151"/>
        <v>3</v>
      </c>
      <c r="AO209" s="69">
        <f t="shared" si="151"/>
        <v>4</v>
      </c>
      <c r="AP209" s="69">
        <f t="shared" si="151"/>
        <v>0</v>
      </c>
      <c r="AQ209" s="69">
        <f t="shared" si="151"/>
        <v>7</v>
      </c>
      <c r="AR209" s="69">
        <f t="shared" si="151"/>
        <v>0</v>
      </c>
      <c r="AS209" s="69">
        <f t="shared" ref="AS209:BO209" si="152">SUM(AS208+AS167)</f>
        <v>1</v>
      </c>
      <c r="AT209" s="69">
        <f t="shared" si="152"/>
        <v>0</v>
      </c>
      <c r="AU209" s="69">
        <f t="shared" si="152"/>
        <v>0</v>
      </c>
      <c r="AV209" s="69">
        <f t="shared" si="152"/>
        <v>0</v>
      </c>
      <c r="AW209" s="69">
        <f t="shared" si="152"/>
        <v>1</v>
      </c>
      <c r="AX209" s="69">
        <f t="shared" si="152"/>
        <v>1</v>
      </c>
      <c r="AY209" s="69">
        <f t="shared" si="152"/>
        <v>1</v>
      </c>
      <c r="AZ209" s="69">
        <f t="shared" si="152"/>
        <v>0</v>
      </c>
      <c r="BA209" s="69">
        <f t="shared" si="152"/>
        <v>0</v>
      </c>
      <c r="BB209" s="69">
        <f t="shared" si="152"/>
        <v>3</v>
      </c>
      <c r="BC209" s="69">
        <f t="shared" si="152"/>
        <v>2</v>
      </c>
      <c r="BD209" s="69">
        <f t="shared" si="152"/>
        <v>1</v>
      </c>
      <c r="BE209" s="69">
        <f t="shared" si="152"/>
        <v>1</v>
      </c>
      <c r="BF209" s="69">
        <f t="shared" si="152"/>
        <v>2</v>
      </c>
      <c r="BG209" s="69">
        <f t="shared" si="152"/>
        <v>2</v>
      </c>
      <c r="BH209" s="69">
        <f t="shared" si="152"/>
        <v>1</v>
      </c>
      <c r="BI209" s="69">
        <f t="shared" si="152"/>
        <v>0</v>
      </c>
      <c r="BJ209" s="69">
        <f t="shared" si="152"/>
        <v>1</v>
      </c>
      <c r="BK209" s="69">
        <f t="shared" si="152"/>
        <v>0</v>
      </c>
      <c r="BL209" s="69">
        <f t="shared" si="152"/>
        <v>0</v>
      </c>
      <c r="BM209" s="69">
        <f t="shared" si="152"/>
        <v>0</v>
      </c>
      <c r="BN209" s="69">
        <f t="shared" si="152"/>
        <v>0</v>
      </c>
      <c r="BO209" s="89">
        <f t="shared" si="152"/>
        <v>0</v>
      </c>
    </row>
    <row r="210" spans="1:67" ht="17" thickBot="1" x14ac:dyDescent="0.3">
      <c r="D210" s="4"/>
      <c r="E210" s="4"/>
    </row>
    <row r="211" spans="1:67" x14ac:dyDescent="0.2">
      <c r="I211" t="s">
        <v>649</v>
      </c>
      <c r="J211" s="44" t="s">
        <v>52</v>
      </c>
      <c r="K211" s="7" t="s">
        <v>52</v>
      </c>
      <c r="L211" s="7"/>
      <c r="M211" s="7"/>
      <c r="N211" s="7"/>
      <c r="O211" s="7"/>
      <c r="P211" s="45" t="s">
        <v>49</v>
      </c>
      <c r="Q211" s="7" t="s">
        <v>71</v>
      </c>
      <c r="R211" s="7"/>
      <c r="S211" s="46"/>
      <c r="T211" s="77"/>
      <c r="U211" s="7" t="s">
        <v>168</v>
      </c>
      <c r="V211" s="7"/>
      <c r="W211" s="7"/>
      <c r="X211" s="7"/>
      <c r="Y211" s="7"/>
      <c r="Z211" s="46"/>
      <c r="AA211"/>
      <c r="AB211"/>
      <c r="AC211"/>
      <c r="AD211"/>
      <c r="AF211"/>
      <c r="AG211"/>
      <c r="AI211"/>
      <c r="AJ211"/>
      <c r="AK211"/>
      <c r="AM211"/>
      <c r="AN211"/>
      <c r="AO211"/>
      <c r="AQ211"/>
      <c r="AR211"/>
      <c r="AS211"/>
      <c r="AT211"/>
      <c r="AU211"/>
      <c r="AW211"/>
      <c r="AX211"/>
      <c r="AY211"/>
      <c r="BA211"/>
      <c r="BB211"/>
      <c r="BC211"/>
      <c r="BD211"/>
      <c r="BE211"/>
      <c r="BF211"/>
      <c r="BG211"/>
      <c r="BH211"/>
      <c r="BI211"/>
      <c r="BK211"/>
      <c r="BL211"/>
      <c r="BM211"/>
      <c r="BN211"/>
      <c r="BO211"/>
    </row>
    <row r="212" spans="1:67" x14ac:dyDescent="0.2">
      <c r="J212" s="47" t="s">
        <v>69</v>
      </c>
      <c r="K212" s="48" t="s">
        <v>70</v>
      </c>
      <c r="L212" s="48"/>
      <c r="M212" s="48"/>
      <c r="N212" s="48"/>
      <c r="O212" s="48"/>
      <c r="P212" s="75" t="s">
        <v>67</v>
      </c>
      <c r="Q212" s="49" t="s">
        <v>68</v>
      </c>
      <c r="R212" s="50"/>
      <c r="S212" s="51"/>
      <c r="T212" s="76"/>
      <c r="U212" s="49"/>
      <c r="V212" s="50"/>
      <c r="W212" s="50"/>
      <c r="X212" s="50"/>
      <c r="Y212" s="50"/>
      <c r="Z212" s="51"/>
      <c r="AA212"/>
      <c r="AB212"/>
      <c r="AC212"/>
      <c r="AD212"/>
      <c r="AF212"/>
      <c r="AG212"/>
      <c r="AI212"/>
      <c r="AJ212"/>
      <c r="AK212"/>
      <c r="AM212"/>
      <c r="AN212"/>
      <c r="AO212"/>
      <c r="AQ212"/>
      <c r="AR212"/>
      <c r="AS212"/>
      <c r="AT212"/>
      <c r="AU212"/>
      <c r="AW212"/>
      <c r="AX212"/>
      <c r="AY212"/>
      <c r="BA212"/>
      <c r="BB212"/>
      <c r="BC212"/>
      <c r="BD212"/>
      <c r="BE212"/>
      <c r="BF212"/>
      <c r="BG212"/>
      <c r="BH212"/>
      <c r="BI212"/>
      <c r="BK212"/>
      <c r="BL212"/>
      <c r="BM212"/>
      <c r="BN212"/>
      <c r="BO212"/>
    </row>
    <row r="213" spans="1:67" ht="13.5" thickBot="1" x14ac:dyDescent="0.25">
      <c r="J213" s="78" t="s">
        <v>167</v>
      </c>
      <c r="K213" s="52" t="s">
        <v>1002</v>
      </c>
      <c r="L213" s="53"/>
      <c r="M213" s="54"/>
      <c r="N213" s="54"/>
      <c r="O213" s="54"/>
      <c r="P213" s="55" t="s">
        <v>72</v>
      </c>
      <c r="Q213" s="52" t="s">
        <v>73</v>
      </c>
      <c r="R213" s="53"/>
      <c r="S213" s="56"/>
      <c r="T213" s="55"/>
      <c r="U213" s="52"/>
      <c r="V213" s="53"/>
      <c r="W213" s="53"/>
      <c r="X213" s="53"/>
      <c r="Y213" s="53"/>
      <c r="Z213" s="56"/>
      <c r="AA213"/>
      <c r="AB213"/>
      <c r="AC213"/>
      <c r="AD213"/>
      <c r="AF213"/>
      <c r="AG213"/>
      <c r="AI213"/>
      <c r="AJ213"/>
      <c r="AK213"/>
      <c r="AM213"/>
      <c r="AN213"/>
      <c r="AO213"/>
      <c r="AQ213"/>
      <c r="AR213"/>
      <c r="AS213"/>
      <c r="AT213"/>
      <c r="AU213"/>
      <c r="AW213"/>
      <c r="AX213"/>
      <c r="AY213"/>
      <c r="BA213"/>
      <c r="BB213"/>
      <c r="BC213"/>
      <c r="BD213"/>
      <c r="BE213"/>
      <c r="BF213"/>
      <c r="BG213"/>
      <c r="BH213"/>
      <c r="BI213"/>
      <c r="BK213"/>
      <c r="BL213"/>
      <c r="BM213"/>
      <c r="BN213"/>
      <c r="BO213"/>
    </row>
    <row r="214" spans="1:67" ht="13.5" thickBot="1" x14ac:dyDescent="0.25"/>
    <row r="215" spans="1:67" x14ac:dyDescent="0.2">
      <c r="A215" s="247" t="s">
        <v>1</v>
      </c>
      <c r="B215" s="216" t="s">
        <v>3</v>
      </c>
      <c r="C215" s="216" t="s">
        <v>5</v>
      </c>
      <c r="D215" s="216" t="str">
        <f>D5</f>
        <v>住所／情報(2023/1/1全確認)</v>
      </c>
      <c r="E215" s="228" t="str">
        <f>E5</f>
        <v>URL(公式HPのみ)
(2024/1/1全確認)</v>
      </c>
      <c r="F215" s="230" t="s">
        <v>7</v>
      </c>
      <c r="G215" s="216" t="s">
        <v>9</v>
      </c>
      <c r="H215" s="218" t="s">
        <v>11</v>
      </c>
      <c r="I215" s="220" t="s">
        <v>13</v>
      </c>
      <c r="J215" s="7" t="s">
        <v>14</v>
      </c>
      <c r="K215" s="7"/>
      <c r="L215" s="8"/>
      <c r="M215" s="8"/>
      <c r="N215" s="8"/>
      <c r="O215" s="8"/>
      <c r="P215" s="7"/>
      <c r="Q215" s="7"/>
      <c r="R215" s="8"/>
      <c r="S215" s="8"/>
      <c r="T215" s="8"/>
      <c r="U215" s="8"/>
      <c r="V215" s="8"/>
      <c r="W215" s="8"/>
      <c r="X215" s="8"/>
      <c r="Y215" s="8"/>
      <c r="Z215" s="8"/>
      <c r="AA215" s="8"/>
      <c r="AB215" s="8"/>
      <c r="AC215" s="8"/>
      <c r="AD215" s="8"/>
      <c r="AE215" s="8"/>
      <c r="AF215" s="8"/>
      <c r="AG215" s="8"/>
      <c r="AH215" s="8"/>
      <c r="AI215" s="8"/>
      <c r="AJ215" s="8"/>
      <c r="AK215" s="8"/>
      <c r="AL215" s="8"/>
      <c r="AM215" s="8"/>
      <c r="AN215" s="8"/>
      <c r="AO215" s="8"/>
      <c r="AP215" s="8"/>
      <c r="AQ215" s="7"/>
      <c r="AR215" s="8"/>
      <c r="AS215" s="8"/>
      <c r="AT215" s="8"/>
      <c r="AU215" s="8"/>
      <c r="AV215" s="8"/>
      <c r="AW215" s="8"/>
      <c r="AX215" s="8"/>
      <c r="AY215" s="8"/>
      <c r="AZ215" s="8"/>
      <c r="BA215" s="8"/>
      <c r="BB215" s="7"/>
      <c r="BC215" s="8"/>
      <c r="BD215" s="8"/>
      <c r="BE215" s="8"/>
      <c r="BF215" s="8"/>
      <c r="BG215" s="8"/>
      <c r="BH215" s="8"/>
      <c r="BI215" s="8"/>
      <c r="BJ215" s="8"/>
      <c r="BK215" s="8"/>
      <c r="BL215" s="8"/>
      <c r="BM215" s="8"/>
      <c r="BN215" s="8"/>
      <c r="BO215" s="9"/>
    </row>
    <row r="216" spans="1:67" s="2" customFormat="1" ht="26.5" thickBot="1" x14ac:dyDescent="0.25">
      <c r="A216" s="248"/>
      <c r="B216" s="217"/>
      <c r="C216" s="217"/>
      <c r="D216" s="217"/>
      <c r="E216" s="229"/>
      <c r="F216" s="231"/>
      <c r="G216" s="217"/>
      <c r="H216" s="219"/>
      <c r="I216" s="221"/>
      <c r="J216" s="10" t="str">
        <f t="shared" ref="J216:R216" si="153">J6</f>
        <v>Tosh</v>
      </c>
      <c r="K216" s="11" t="str">
        <f t="shared" si="153"/>
        <v>岸野姉</v>
      </c>
      <c r="L216" s="11" t="str">
        <f t="shared" si="153"/>
        <v>善恵姉</v>
      </c>
      <c r="M216" s="11" t="str">
        <f t="shared" si="153"/>
        <v>上野兄</v>
      </c>
      <c r="N216" s="11" t="str">
        <f t="shared" si="153"/>
        <v>Amita
姉</v>
      </c>
      <c r="O216" s="11" t="str">
        <f t="shared" si="153"/>
        <v>長島兄</v>
      </c>
      <c r="P216" s="11" t="str">
        <f t="shared" si="153"/>
        <v>悠姉</v>
      </c>
      <c r="Q216" s="11" t="str">
        <f t="shared" si="153"/>
        <v>Tanmay兄</v>
      </c>
      <c r="R216" s="11" t="str">
        <f t="shared" si="153"/>
        <v>前川
浩)兄</v>
      </c>
      <c r="S216" s="11" t="str">
        <f t="shared" ref="S216:AG216" si="154">S6</f>
        <v>前川
紀)姉</v>
      </c>
      <c r="T216" s="11" t="str">
        <f t="shared" si="154"/>
        <v>前川
あ))姉</v>
      </c>
      <c r="U216" s="11" t="str">
        <f>U6</f>
        <v>千恵美姉</v>
      </c>
      <c r="V216" s="11" t="str">
        <f>V6</f>
        <v>柴田兄</v>
      </c>
      <c r="W216" s="11" t="str">
        <f>W6</f>
        <v>須坂姉</v>
      </c>
      <c r="X216" s="11" t="str">
        <f>X6</f>
        <v>勇輝兄</v>
      </c>
      <c r="Y216" s="11" t="str">
        <f t="shared" si="154"/>
        <v>Nimish兄</v>
      </c>
      <c r="Z216" s="71" t="str">
        <f>Z6</f>
        <v>亜紀子姉</v>
      </c>
      <c r="AA216" s="71" t="str">
        <f>AA6</f>
        <v>山田兄</v>
      </c>
      <c r="AB216" s="71"/>
      <c r="AC216" s="71"/>
      <c r="AD216" s="71" t="str">
        <f t="shared" si="154"/>
        <v>原園姉</v>
      </c>
      <c r="AE216" s="71" t="str">
        <f t="shared" si="154"/>
        <v>渡部姉</v>
      </c>
      <c r="AF216" s="71" t="str">
        <f t="shared" si="154"/>
        <v>香織姉</v>
      </c>
      <c r="AG216" s="71" t="str">
        <f t="shared" si="154"/>
        <v>田嶋姉</v>
      </c>
      <c r="AH216" s="71" t="str">
        <f>AH6</f>
        <v>藤田兄</v>
      </c>
      <c r="AI216" s="71" t="str">
        <f>AI6</f>
        <v>藤田姉</v>
      </c>
      <c r="AJ216" s="71" t="str">
        <f>AJ6</f>
        <v>佐藤兄</v>
      </c>
      <c r="AK216" s="71" t="str">
        <f t="shared" ref="AK216:AR216" si="155">AK6</f>
        <v>島尾姉</v>
      </c>
      <c r="AL216" s="71" t="str">
        <f t="shared" si="155"/>
        <v>風間兄</v>
      </c>
      <c r="AM216" s="71" t="str">
        <f t="shared" si="155"/>
        <v>風間姉</v>
      </c>
      <c r="AN216" s="71" t="str">
        <f t="shared" si="155"/>
        <v>福田姉</v>
      </c>
      <c r="AO216" s="71" t="str">
        <f t="shared" si="155"/>
        <v>中村兄</v>
      </c>
      <c r="AP216" s="71" t="str">
        <f t="shared" si="155"/>
        <v>名久井兄</v>
      </c>
      <c r="AQ216" s="71" t="str">
        <f t="shared" si="155"/>
        <v>山中兄</v>
      </c>
      <c r="AR216" s="71" t="str">
        <f t="shared" si="155"/>
        <v>山中姉</v>
      </c>
      <c r="AS216" s="71" t="str">
        <f t="shared" ref="AS216:BN216" si="156">AS6</f>
        <v>西宇兄</v>
      </c>
      <c r="AT216" s="71" t="str">
        <f t="shared" si="156"/>
        <v>岡本姉</v>
      </c>
      <c r="AU216" s="71" t="str">
        <f t="shared" si="156"/>
        <v>早川姉</v>
      </c>
      <c r="AV216" s="71" t="str">
        <f t="shared" si="156"/>
        <v>佐奈子姉</v>
      </c>
      <c r="AW216" s="71" t="str">
        <f t="shared" si="156"/>
        <v>秋山姉</v>
      </c>
      <c r="AX216" s="71" t="str">
        <f t="shared" si="156"/>
        <v>田中兄</v>
      </c>
      <c r="AY216" s="71" t="str">
        <f t="shared" si="156"/>
        <v>星島姉</v>
      </c>
      <c r="AZ216" s="71" t="str">
        <f t="shared" si="156"/>
        <v>安谷屋兄</v>
      </c>
      <c r="BA216" s="71" t="str">
        <f t="shared" si="156"/>
        <v>菅谷兄</v>
      </c>
      <c r="BB216" s="71" t="str">
        <f t="shared" si="156"/>
        <v>中嶌姉</v>
      </c>
      <c r="BC216" s="71" t="str">
        <f t="shared" si="156"/>
        <v>井上
(美)姉</v>
      </c>
      <c r="BD216" s="71" t="str">
        <f t="shared" si="156"/>
        <v>徳永兄</v>
      </c>
      <c r="BE216" s="71" t="str">
        <f t="shared" si="156"/>
        <v>崇之兄</v>
      </c>
      <c r="BF216" s="71" t="str">
        <f t="shared" si="156"/>
        <v>金子兄</v>
      </c>
      <c r="BG216" s="71" t="str">
        <f t="shared" si="156"/>
        <v>河野姉</v>
      </c>
      <c r="BH216" s="71" t="str">
        <f t="shared" si="156"/>
        <v>松下姉</v>
      </c>
      <c r="BI216" s="71" t="str">
        <f t="shared" si="156"/>
        <v>薮内姉</v>
      </c>
      <c r="BJ216" s="71" t="str">
        <f t="shared" si="156"/>
        <v>督兄</v>
      </c>
      <c r="BK216" s="71" t="str">
        <f t="shared" si="156"/>
        <v>内住姉</v>
      </c>
      <c r="BL216" s="71" t="str">
        <f t="shared" si="156"/>
        <v>戸谷姉</v>
      </c>
      <c r="BM216" s="71" t="str">
        <f t="shared" si="156"/>
        <v>野村姉</v>
      </c>
      <c r="BN216" s="71" t="str">
        <f t="shared" si="156"/>
        <v>吉川姉</v>
      </c>
      <c r="BO216" s="73">
        <f>BO6</f>
        <v>0</v>
      </c>
    </row>
    <row r="217" spans="1:67" s="2" customFormat="1" ht="14" thickTop="1" thickBot="1" x14ac:dyDescent="0.25">
      <c r="A217" s="316" t="s">
        <v>292</v>
      </c>
      <c r="B217" s="317"/>
      <c r="C217" s="318" t="s">
        <v>293</v>
      </c>
      <c r="D217" s="319"/>
      <c r="E217" s="319"/>
      <c r="F217" s="319"/>
      <c r="G217" s="319"/>
      <c r="H217" s="320"/>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2"/>
      <c r="AL217" s="12"/>
      <c r="AM217" s="12"/>
      <c r="AN217" s="12"/>
      <c r="AO217" s="12"/>
      <c r="AP217" s="12"/>
      <c r="AQ217" s="12"/>
      <c r="AR217" s="12"/>
      <c r="AS217" s="12"/>
      <c r="AT217" s="12"/>
      <c r="AU217" s="12"/>
      <c r="AV217" s="12"/>
      <c r="AW217" s="12"/>
      <c r="AX217" s="12"/>
      <c r="AY217" s="12"/>
      <c r="AZ217" s="12"/>
      <c r="BA217" s="12"/>
      <c r="BB217" s="12"/>
      <c r="BC217" s="12"/>
      <c r="BD217" s="12"/>
      <c r="BE217" s="12"/>
      <c r="BF217" s="12"/>
      <c r="BG217" s="12"/>
      <c r="BH217" s="12"/>
      <c r="BI217" s="12"/>
      <c r="BJ217" s="12"/>
      <c r="BK217" s="12"/>
      <c r="BL217" s="12"/>
      <c r="BM217" s="12"/>
      <c r="BN217" s="12"/>
      <c r="BO217" s="12"/>
    </row>
    <row r="218" spans="1:67" s="25" customFormat="1" ht="117.5" thickTop="1" x14ac:dyDescent="0.2">
      <c r="A218" s="117">
        <v>78</v>
      </c>
      <c r="B218" s="124" t="s">
        <v>299</v>
      </c>
      <c r="C218" s="126" t="s">
        <v>1167</v>
      </c>
      <c r="D218" s="197" t="s">
        <v>824</v>
      </c>
      <c r="E218" s="31" t="s">
        <v>55</v>
      </c>
      <c r="F218" s="17">
        <v>5700</v>
      </c>
      <c r="G218" s="24">
        <v>40810</v>
      </c>
      <c r="H218" s="19" t="s">
        <v>891</v>
      </c>
      <c r="I218" s="20">
        <f t="shared" ref="I218:I223" si="157">COUNTIF(J218:BO218,"&gt;×")</f>
        <v>6</v>
      </c>
      <c r="J218" s="21" t="s">
        <v>313</v>
      </c>
      <c r="K218" s="21" t="s">
        <v>313</v>
      </c>
      <c r="L218" s="21" t="s">
        <v>313</v>
      </c>
      <c r="M218" s="22"/>
      <c r="N218" s="22"/>
      <c r="O218" s="22"/>
      <c r="P218" s="21"/>
      <c r="Q218" s="21"/>
      <c r="R218" s="22"/>
      <c r="S218" s="22"/>
      <c r="T218" s="22"/>
      <c r="U218" s="22"/>
      <c r="V218" s="22"/>
      <c r="W218" s="22"/>
      <c r="X218" s="22"/>
      <c r="Y218" s="22"/>
      <c r="Z218" s="22"/>
      <c r="AA218" s="22"/>
      <c r="AB218" s="22"/>
      <c r="AC218" s="22"/>
      <c r="AD218" s="22"/>
      <c r="AE218" s="22"/>
      <c r="AF218" s="22"/>
      <c r="AG218" s="22"/>
      <c r="AH218" s="22"/>
      <c r="AI218" s="22"/>
      <c r="AJ218" s="22"/>
      <c r="AK218" s="22"/>
      <c r="AL218" s="22" t="s">
        <v>160</v>
      </c>
      <c r="AM218" s="22"/>
      <c r="AN218" s="22"/>
      <c r="AO218" s="22"/>
      <c r="AP218" s="22"/>
      <c r="AQ218" s="21" t="s">
        <v>159</v>
      </c>
      <c r="AR218" s="22"/>
      <c r="AS218" s="22"/>
      <c r="AT218" s="21"/>
      <c r="AU218" s="21"/>
      <c r="AV218" s="21"/>
      <c r="AW218" s="21" t="s">
        <v>313</v>
      </c>
      <c r="AX218" s="22"/>
      <c r="AY218" s="22"/>
      <c r="AZ218" s="22"/>
      <c r="BA218" s="22"/>
      <c r="BB218" s="22"/>
      <c r="BC218" s="22"/>
      <c r="BD218" s="22"/>
      <c r="BE218" s="22"/>
      <c r="BF218" s="22"/>
      <c r="BG218" s="22"/>
      <c r="BH218" s="22"/>
      <c r="BI218" s="22"/>
      <c r="BJ218" s="22"/>
      <c r="BK218" s="22"/>
      <c r="BL218" s="22"/>
      <c r="BM218" s="22"/>
      <c r="BN218" s="22"/>
      <c r="BO218" s="82"/>
    </row>
    <row r="219" spans="1:67" s="25" customFormat="1" ht="91" x14ac:dyDescent="0.2">
      <c r="A219" s="117">
        <v>79</v>
      </c>
      <c r="B219" s="124" t="s">
        <v>297</v>
      </c>
      <c r="C219" s="123" t="s">
        <v>1219</v>
      </c>
      <c r="D219" s="197" t="s">
        <v>1070</v>
      </c>
      <c r="E219" s="31" t="s">
        <v>55</v>
      </c>
      <c r="F219" s="17">
        <v>6400</v>
      </c>
      <c r="G219" s="24">
        <v>40848</v>
      </c>
      <c r="H219" s="19" t="s">
        <v>892</v>
      </c>
      <c r="I219" s="20">
        <f t="shared" si="157"/>
        <v>3</v>
      </c>
      <c r="J219" s="22" t="s">
        <v>314</v>
      </c>
      <c r="K219" s="22"/>
      <c r="L219" s="22" t="s">
        <v>314</v>
      </c>
      <c r="M219" s="22"/>
      <c r="N219" s="22"/>
      <c r="O219" s="22"/>
      <c r="P219" s="22"/>
      <c r="Q219" s="22"/>
      <c r="R219" s="22"/>
      <c r="S219" s="22"/>
      <c r="T219" s="22"/>
      <c r="U219" s="22"/>
      <c r="V219" s="22"/>
      <c r="W219" s="22"/>
      <c r="X219" s="22"/>
      <c r="Y219" s="22"/>
      <c r="Z219" s="22"/>
      <c r="AA219" s="22"/>
      <c r="AB219" s="22"/>
      <c r="AC219" s="22"/>
      <c r="AD219" s="22"/>
      <c r="AE219" s="22"/>
      <c r="AF219" s="22"/>
      <c r="AG219" s="22"/>
      <c r="AH219" s="22"/>
      <c r="AI219" s="22"/>
      <c r="AJ219" s="22"/>
      <c r="AK219" s="22"/>
      <c r="AL219" s="22"/>
      <c r="AM219" s="22"/>
      <c r="AN219" s="22"/>
      <c r="AO219" s="22"/>
      <c r="AP219" s="22"/>
      <c r="AQ219" s="22"/>
      <c r="AR219" s="22"/>
      <c r="AS219" s="22" t="s">
        <v>160</v>
      </c>
      <c r="AT219" s="22"/>
      <c r="AU219" s="22"/>
      <c r="AV219" s="22"/>
      <c r="AW219" s="22"/>
      <c r="AX219" s="22"/>
      <c r="AY219" s="22"/>
      <c r="AZ219" s="22"/>
      <c r="BA219" s="22"/>
      <c r="BB219" s="22"/>
      <c r="BC219" s="22"/>
      <c r="BD219" s="22"/>
      <c r="BE219" s="22"/>
      <c r="BF219" s="22"/>
      <c r="BG219" s="22"/>
      <c r="BH219" s="22"/>
      <c r="BI219" s="22"/>
      <c r="BJ219" s="22"/>
      <c r="BK219" s="22"/>
      <c r="BL219" s="22"/>
      <c r="BM219" s="22"/>
      <c r="BN219" s="22"/>
      <c r="BO219" s="82"/>
    </row>
    <row r="220" spans="1:67" s="25" customFormat="1" ht="120" customHeight="1" x14ac:dyDescent="0.2">
      <c r="A220" s="23">
        <v>80</v>
      </c>
      <c r="B220" s="27" t="s">
        <v>301</v>
      </c>
      <c r="C220" s="61" t="s">
        <v>1169</v>
      </c>
      <c r="D220" s="130" t="s">
        <v>1168</v>
      </c>
      <c r="E220" s="70" t="s">
        <v>1107</v>
      </c>
      <c r="F220" s="17">
        <v>4000</v>
      </c>
      <c r="G220" s="24">
        <v>40878</v>
      </c>
      <c r="H220" s="19" t="s">
        <v>893</v>
      </c>
      <c r="I220" s="20">
        <f t="shared" si="157"/>
        <v>5</v>
      </c>
      <c r="J220" s="22" t="s">
        <v>319</v>
      </c>
      <c r="K220" s="22" t="s">
        <v>319</v>
      </c>
      <c r="L220" s="22" t="s">
        <v>319</v>
      </c>
      <c r="M220" s="22" t="s">
        <v>160</v>
      </c>
      <c r="N220" s="22"/>
      <c r="O220" s="22"/>
      <c r="P220" s="22"/>
      <c r="Q220" s="22"/>
      <c r="R220" s="22"/>
      <c r="S220" s="22"/>
      <c r="T220" s="22"/>
      <c r="U220" s="22"/>
      <c r="V220" s="22"/>
      <c r="W220" s="22"/>
      <c r="X220" s="22"/>
      <c r="Y220" s="22"/>
      <c r="Z220" s="22"/>
      <c r="AA220" s="22"/>
      <c r="AB220" s="22"/>
      <c r="AC220" s="22"/>
      <c r="AD220" s="22"/>
      <c r="AE220" s="22"/>
      <c r="AF220" s="22"/>
      <c r="AG220" s="22"/>
      <c r="AH220" s="22"/>
      <c r="AI220" s="22"/>
      <c r="AJ220" s="22"/>
      <c r="AK220" s="22"/>
      <c r="AL220" s="22"/>
      <c r="AM220" s="22"/>
      <c r="AN220" s="22"/>
      <c r="AO220" s="22"/>
      <c r="AP220" s="22"/>
      <c r="AQ220" s="22"/>
      <c r="AR220" s="22"/>
      <c r="AS220" s="22"/>
      <c r="AT220" s="22"/>
      <c r="AU220" s="22"/>
      <c r="AV220" s="22" t="s">
        <v>318</v>
      </c>
      <c r="AW220" s="22"/>
      <c r="AX220" s="22"/>
      <c r="AY220" s="22"/>
      <c r="AZ220" s="22"/>
      <c r="BA220" s="22"/>
      <c r="BB220" s="22"/>
      <c r="BC220" s="22"/>
      <c r="BD220" s="22"/>
      <c r="BE220" s="22"/>
      <c r="BF220" s="22"/>
      <c r="BG220" s="22"/>
      <c r="BH220" s="22"/>
      <c r="BI220" s="22"/>
      <c r="BJ220" s="22"/>
      <c r="BK220" s="22"/>
      <c r="BL220" s="22"/>
      <c r="BM220" s="22"/>
      <c r="BN220" s="22"/>
      <c r="BO220" s="82"/>
    </row>
    <row r="221" spans="1:67" s="25" customFormat="1" ht="130" x14ac:dyDescent="0.2">
      <c r="A221" s="23">
        <v>81</v>
      </c>
      <c r="B221" s="27" t="s">
        <v>294</v>
      </c>
      <c r="C221" s="61" t="s">
        <v>1221</v>
      </c>
      <c r="D221" s="130" t="s">
        <v>1220</v>
      </c>
      <c r="E221" s="70" t="s">
        <v>632</v>
      </c>
      <c r="F221" s="17">
        <v>8500</v>
      </c>
      <c r="G221" s="24">
        <v>40932</v>
      </c>
      <c r="H221" s="19" t="s">
        <v>894</v>
      </c>
      <c r="I221" s="20">
        <f t="shared" si="157"/>
        <v>4</v>
      </c>
      <c r="J221" s="22" t="s">
        <v>320</v>
      </c>
      <c r="K221" s="22" t="s">
        <v>320</v>
      </c>
      <c r="L221" s="22" t="s">
        <v>320</v>
      </c>
      <c r="M221" s="22"/>
      <c r="N221" s="22"/>
      <c r="O221" s="22"/>
      <c r="P221" s="22"/>
      <c r="Q221" s="22"/>
      <c r="R221" s="22"/>
      <c r="S221" s="22"/>
      <c r="T221" s="22"/>
      <c r="U221" s="22"/>
      <c r="V221" s="22"/>
      <c r="W221" s="22"/>
      <c r="X221" s="22"/>
      <c r="Y221" s="22"/>
      <c r="Z221" s="22"/>
      <c r="AA221" s="22"/>
      <c r="AB221" s="22"/>
      <c r="AC221" s="22"/>
      <c r="AD221" s="22"/>
      <c r="AE221" s="22"/>
      <c r="AF221" s="22"/>
      <c r="AG221" s="22"/>
      <c r="AH221" s="22"/>
      <c r="AI221" s="22"/>
      <c r="AJ221" s="22"/>
      <c r="AK221" s="22"/>
      <c r="AL221" s="22"/>
      <c r="AM221" s="22"/>
      <c r="AN221" s="22"/>
      <c r="AO221" s="22"/>
      <c r="AP221" s="22"/>
      <c r="AQ221" s="22" t="s">
        <v>160</v>
      </c>
      <c r="AR221" s="22"/>
      <c r="AS221" s="22"/>
      <c r="AT221" s="22"/>
      <c r="AU221" s="22"/>
      <c r="AV221" s="22"/>
      <c r="AW221" s="22"/>
      <c r="AX221" s="22"/>
      <c r="AY221" s="22"/>
      <c r="AZ221" s="22"/>
      <c r="BA221" s="22"/>
      <c r="BB221" s="22"/>
      <c r="BC221" s="22"/>
      <c r="BD221" s="22"/>
      <c r="BE221" s="22"/>
      <c r="BF221" s="22"/>
      <c r="BG221" s="22"/>
      <c r="BH221" s="22"/>
      <c r="BI221" s="22"/>
      <c r="BJ221" s="22"/>
      <c r="BK221" s="22"/>
      <c r="BL221" s="22"/>
      <c r="BM221" s="22"/>
      <c r="BN221" s="22"/>
      <c r="BO221" s="82"/>
    </row>
    <row r="222" spans="1:67" s="25" customFormat="1" ht="104" x14ac:dyDescent="0.2">
      <c r="A222" s="117">
        <v>82</v>
      </c>
      <c r="B222" s="124" t="s">
        <v>300</v>
      </c>
      <c r="C222" s="126" t="s">
        <v>1093</v>
      </c>
      <c r="D222" s="197" t="s">
        <v>1013</v>
      </c>
      <c r="E222" s="31" t="s">
        <v>55</v>
      </c>
      <c r="F222" s="17">
        <v>4500</v>
      </c>
      <c r="G222" s="24">
        <v>40966</v>
      </c>
      <c r="H222" s="19" t="s">
        <v>895</v>
      </c>
      <c r="I222" s="20">
        <f t="shared" si="157"/>
        <v>3</v>
      </c>
      <c r="J222" s="22" t="s">
        <v>332</v>
      </c>
      <c r="K222" s="22" t="s">
        <v>160</v>
      </c>
      <c r="L222" s="22" t="s">
        <v>332</v>
      </c>
      <c r="M222" s="22"/>
      <c r="N222" s="22"/>
      <c r="O222" s="22"/>
      <c r="P222" s="22"/>
      <c r="Q222" s="22"/>
      <c r="R222" s="22"/>
      <c r="S222" s="22"/>
      <c r="T222" s="22"/>
      <c r="U222" s="22"/>
      <c r="V222" s="22"/>
      <c r="W222" s="22"/>
      <c r="X222" s="22"/>
      <c r="Y222" s="22"/>
      <c r="Z222" s="22"/>
      <c r="AA222" s="22"/>
      <c r="AB222" s="22"/>
      <c r="AC222" s="22"/>
      <c r="AD222" s="22"/>
      <c r="AE222" s="22"/>
      <c r="AF222" s="22"/>
      <c r="AG222" s="22"/>
      <c r="AH222" s="22"/>
      <c r="AI222" s="22"/>
      <c r="AJ222" s="22"/>
      <c r="AK222" s="22"/>
      <c r="AL222" s="22"/>
      <c r="AM222" s="22"/>
      <c r="AN222" s="22"/>
      <c r="AO222" s="22"/>
      <c r="AP222" s="22"/>
      <c r="AQ222" s="22"/>
      <c r="AR222" s="22"/>
      <c r="AS222" s="22"/>
      <c r="AT222" s="22"/>
      <c r="AU222" s="22"/>
      <c r="AV222" s="22"/>
      <c r="AW222" s="22"/>
      <c r="AX222" s="22"/>
      <c r="AY222" s="22"/>
      <c r="AZ222" s="22"/>
      <c r="BA222" s="22"/>
      <c r="BB222" s="22"/>
      <c r="BC222" s="22"/>
      <c r="BD222" s="22"/>
      <c r="BE222" s="22"/>
      <c r="BF222" s="22"/>
      <c r="BG222" s="22"/>
      <c r="BH222" s="22"/>
      <c r="BI222" s="22"/>
      <c r="BJ222" s="22"/>
      <c r="BK222" s="22"/>
      <c r="BL222" s="22"/>
      <c r="BM222" s="22"/>
      <c r="BN222" s="22"/>
      <c r="BO222" s="82"/>
    </row>
    <row r="223" spans="1:67" s="25" customFormat="1" ht="48.65" customHeight="1" x14ac:dyDescent="0.2">
      <c r="A223" s="326">
        <v>83</v>
      </c>
      <c r="B223" s="314" t="s">
        <v>191</v>
      </c>
      <c r="C223" s="232" t="s">
        <v>1108</v>
      </c>
      <c r="D223" s="234" t="s">
        <v>1071</v>
      </c>
      <c r="E223" s="16" t="s">
        <v>986</v>
      </c>
      <c r="F223" s="311">
        <v>3500</v>
      </c>
      <c r="G223" s="299">
        <v>40995</v>
      </c>
      <c r="H223" s="328" t="s">
        <v>896</v>
      </c>
      <c r="I223" s="214">
        <f t="shared" si="157"/>
        <v>4</v>
      </c>
      <c r="J223" s="208" t="s">
        <v>160</v>
      </c>
      <c r="K223" s="208"/>
      <c r="L223" s="208" t="s">
        <v>362</v>
      </c>
      <c r="M223" s="208"/>
      <c r="N223" s="208" t="s">
        <v>362</v>
      </c>
      <c r="O223" s="208"/>
      <c r="P223" s="147"/>
      <c r="Q223" s="147"/>
      <c r="R223" s="208"/>
      <c r="S223" s="208"/>
      <c r="T223" s="208"/>
      <c r="U223" s="208"/>
      <c r="V223" s="208"/>
      <c r="W223" s="208"/>
      <c r="X223" s="208"/>
      <c r="Y223" s="208"/>
      <c r="Z223" s="208"/>
      <c r="AA223" s="208"/>
      <c r="AB223" s="147"/>
      <c r="AC223" s="147"/>
      <c r="AD223" s="208"/>
      <c r="AE223" s="208"/>
      <c r="AF223" s="208"/>
      <c r="AG223" s="208"/>
      <c r="AH223" s="208"/>
      <c r="AI223" s="208"/>
      <c r="AJ223" s="208"/>
      <c r="AK223" s="208"/>
      <c r="AL223" s="208"/>
      <c r="AM223" s="208"/>
      <c r="AN223" s="208"/>
      <c r="AO223" s="208"/>
      <c r="AP223" s="208"/>
      <c r="AQ223" s="208" t="s">
        <v>159</v>
      </c>
      <c r="AR223" s="208"/>
      <c r="AS223" s="208"/>
      <c r="AT223" s="208"/>
      <c r="AU223" s="208"/>
      <c r="AV223" s="208"/>
      <c r="AW223" s="208"/>
      <c r="AX223" s="208"/>
      <c r="AY223" s="208"/>
      <c r="AZ223" s="208"/>
      <c r="BA223" s="208"/>
      <c r="BB223" s="208"/>
      <c r="BC223" s="208"/>
      <c r="BD223" s="208"/>
      <c r="BE223" s="208"/>
      <c r="BF223" s="208"/>
      <c r="BG223" s="208"/>
      <c r="BH223" s="208"/>
      <c r="BI223" s="208"/>
      <c r="BJ223" s="208"/>
      <c r="BK223" s="22"/>
      <c r="BL223" s="22"/>
      <c r="BM223" s="22"/>
      <c r="BN223" s="22"/>
      <c r="BO223" s="270"/>
    </row>
    <row r="224" spans="1:67" s="25" customFormat="1" ht="98.4" customHeight="1" x14ac:dyDescent="0.2">
      <c r="A224" s="327"/>
      <c r="B224" s="315"/>
      <c r="C224" s="233"/>
      <c r="D224" s="235"/>
      <c r="E224" s="16" t="s">
        <v>987</v>
      </c>
      <c r="F224" s="312"/>
      <c r="G224" s="313"/>
      <c r="H224" s="329"/>
      <c r="I224" s="215"/>
      <c r="J224" s="209"/>
      <c r="K224" s="209"/>
      <c r="L224" s="209"/>
      <c r="M224" s="209"/>
      <c r="N224" s="209"/>
      <c r="O224" s="209"/>
      <c r="P224" s="179"/>
      <c r="Q224" s="179"/>
      <c r="R224" s="209"/>
      <c r="S224" s="209"/>
      <c r="T224" s="209"/>
      <c r="U224" s="209"/>
      <c r="V224" s="209"/>
      <c r="W224" s="209"/>
      <c r="X224" s="209"/>
      <c r="Y224" s="209"/>
      <c r="Z224" s="209"/>
      <c r="AA224" s="209"/>
      <c r="AB224" s="179"/>
      <c r="AC224" s="179"/>
      <c r="AD224" s="209"/>
      <c r="AE224" s="209"/>
      <c r="AF224" s="209"/>
      <c r="AG224" s="209"/>
      <c r="AH224" s="209"/>
      <c r="AI224" s="209"/>
      <c r="AJ224" s="209"/>
      <c r="AK224" s="209"/>
      <c r="AL224" s="209"/>
      <c r="AM224" s="209"/>
      <c r="AN224" s="209"/>
      <c r="AO224" s="209"/>
      <c r="AP224" s="209"/>
      <c r="AQ224" s="209"/>
      <c r="AR224" s="209"/>
      <c r="AS224" s="209"/>
      <c r="AT224" s="209"/>
      <c r="AU224" s="209"/>
      <c r="AV224" s="209"/>
      <c r="AW224" s="209"/>
      <c r="AX224" s="209"/>
      <c r="AY224" s="209"/>
      <c r="AZ224" s="209"/>
      <c r="BA224" s="209"/>
      <c r="BB224" s="209"/>
      <c r="BC224" s="209"/>
      <c r="BD224" s="209"/>
      <c r="BE224" s="209"/>
      <c r="BF224" s="209"/>
      <c r="BG224" s="209"/>
      <c r="BH224" s="209"/>
      <c r="BI224" s="209"/>
      <c r="BJ224" s="209"/>
      <c r="BK224" s="22"/>
      <c r="BL224" s="22"/>
      <c r="BM224" s="22"/>
      <c r="BN224" s="22"/>
      <c r="BO224" s="345"/>
    </row>
    <row r="225" spans="1:67" ht="117" x14ac:dyDescent="0.2">
      <c r="A225" s="117">
        <v>84</v>
      </c>
      <c r="B225" s="124" t="s">
        <v>363</v>
      </c>
      <c r="C225" s="123" t="s">
        <v>939</v>
      </c>
      <c r="D225" s="197" t="s">
        <v>392</v>
      </c>
      <c r="E225" s="31" t="s">
        <v>55</v>
      </c>
      <c r="F225" s="17">
        <v>2900</v>
      </c>
      <c r="G225" s="24">
        <v>41022</v>
      </c>
      <c r="H225" s="19" t="s">
        <v>897</v>
      </c>
      <c r="I225" s="20">
        <f t="shared" ref="I225:I250" si="158">COUNTIF(J225:BO225,"&gt;×")</f>
        <v>4</v>
      </c>
      <c r="J225" s="22" t="s">
        <v>365</v>
      </c>
      <c r="K225" s="22" t="s">
        <v>365</v>
      </c>
      <c r="L225" s="22" t="s">
        <v>160</v>
      </c>
      <c r="M225" s="22"/>
      <c r="N225" s="22" t="s">
        <v>365</v>
      </c>
      <c r="O225" s="22"/>
      <c r="P225" s="22"/>
      <c r="Q225" s="22"/>
      <c r="R225" s="22"/>
      <c r="S225" s="22"/>
      <c r="T225" s="22"/>
      <c r="U225" s="22"/>
      <c r="V225" s="22"/>
      <c r="W225" s="22"/>
      <c r="X225" s="22"/>
      <c r="Y225" s="22"/>
      <c r="Z225" s="22"/>
      <c r="AA225" s="22"/>
      <c r="AB225" s="22"/>
      <c r="AC225" s="22"/>
      <c r="AD225" s="22"/>
      <c r="AE225" s="22"/>
      <c r="AF225" s="22"/>
      <c r="AG225" s="22"/>
      <c r="AH225" s="22"/>
      <c r="AI225" s="22"/>
      <c r="AJ225" s="22"/>
      <c r="AK225" s="22"/>
      <c r="AL225" s="22"/>
      <c r="AM225" s="22"/>
      <c r="AN225" s="22"/>
      <c r="AO225" s="22"/>
      <c r="AP225" s="22"/>
      <c r="AQ225" s="22"/>
      <c r="AR225" s="22"/>
      <c r="AS225" s="22"/>
      <c r="AT225" s="22"/>
      <c r="AU225" s="22"/>
      <c r="AV225" s="22"/>
      <c r="AW225" s="22"/>
      <c r="AX225" s="22"/>
      <c r="AY225" s="22"/>
      <c r="AZ225" s="22"/>
      <c r="BA225" s="22"/>
      <c r="BB225" s="22"/>
      <c r="BC225" s="22"/>
      <c r="BD225" s="22"/>
      <c r="BE225" s="22"/>
      <c r="BF225" s="22"/>
      <c r="BG225" s="22"/>
      <c r="BH225" s="22"/>
      <c r="BI225" s="22"/>
      <c r="BJ225" s="22"/>
      <c r="BK225" s="22"/>
      <c r="BL225" s="22"/>
      <c r="BM225" s="22"/>
      <c r="BN225" s="22"/>
      <c r="BO225" s="82"/>
    </row>
    <row r="226" spans="1:67" s="25" customFormat="1" ht="91" x14ac:dyDescent="0.2">
      <c r="A226" s="23">
        <v>85</v>
      </c>
      <c r="B226" s="27" t="s">
        <v>295</v>
      </c>
      <c r="C226" s="61" t="s">
        <v>1223</v>
      </c>
      <c r="D226" s="130" t="s">
        <v>1222</v>
      </c>
      <c r="E226" s="16" t="s">
        <v>988</v>
      </c>
      <c r="F226" s="17">
        <v>7000</v>
      </c>
      <c r="G226" s="24">
        <v>41072</v>
      </c>
      <c r="H226" s="19" t="s">
        <v>898</v>
      </c>
      <c r="I226" s="20">
        <f t="shared" si="158"/>
        <v>3</v>
      </c>
      <c r="J226" s="22" t="s">
        <v>160</v>
      </c>
      <c r="K226" s="22" t="s">
        <v>373</v>
      </c>
      <c r="L226" s="22" t="s">
        <v>373</v>
      </c>
      <c r="M226" s="22"/>
      <c r="N226" s="22"/>
      <c r="O226" s="22"/>
      <c r="P226" s="22"/>
      <c r="Q226" s="22"/>
      <c r="R226" s="22"/>
      <c r="S226" s="22"/>
      <c r="T226" s="22"/>
      <c r="U226" s="22"/>
      <c r="V226" s="22"/>
      <c r="W226" s="22"/>
      <c r="X226" s="22"/>
      <c r="Y226" s="22"/>
      <c r="Z226" s="22"/>
      <c r="AA226" s="22"/>
      <c r="AB226" s="22"/>
      <c r="AC226" s="22"/>
      <c r="AD226" s="22"/>
      <c r="AE226" s="22"/>
      <c r="AF226" s="22"/>
      <c r="AG226" s="22"/>
      <c r="AH226" s="22"/>
      <c r="AI226" s="22"/>
      <c r="AJ226" s="22"/>
      <c r="AK226" s="22"/>
      <c r="AL226" s="22"/>
      <c r="AM226" s="22"/>
      <c r="AN226" s="22"/>
      <c r="AO226" s="22"/>
      <c r="AP226" s="22"/>
      <c r="AQ226" s="22"/>
      <c r="AR226" s="22"/>
      <c r="AS226" s="22" t="s">
        <v>370</v>
      </c>
      <c r="AT226" s="22"/>
      <c r="AU226" s="22"/>
      <c r="AV226" s="22"/>
      <c r="AW226" s="22"/>
      <c r="AX226" s="22"/>
      <c r="AY226" s="22"/>
      <c r="AZ226" s="22"/>
      <c r="BA226" s="22"/>
      <c r="BB226" s="22"/>
      <c r="BC226" s="22"/>
      <c r="BD226" s="22"/>
      <c r="BE226" s="22"/>
      <c r="BF226" s="22"/>
      <c r="BG226" s="22"/>
      <c r="BH226" s="22"/>
      <c r="BI226" s="22"/>
      <c r="BJ226" s="22"/>
      <c r="BK226" s="22"/>
      <c r="BL226" s="22"/>
      <c r="BM226" s="22"/>
      <c r="BN226" s="22"/>
      <c r="BO226" s="82"/>
    </row>
    <row r="227" spans="1:67" s="25" customFormat="1" ht="104" x14ac:dyDescent="0.2">
      <c r="A227" s="117">
        <v>86</v>
      </c>
      <c r="B227" s="124" t="s">
        <v>305</v>
      </c>
      <c r="C227" s="126" t="s">
        <v>694</v>
      </c>
      <c r="D227" s="137" t="s">
        <v>371</v>
      </c>
      <c r="E227" s="31" t="s">
        <v>55</v>
      </c>
      <c r="F227" s="17">
        <v>7000</v>
      </c>
      <c r="G227" s="24">
        <v>41081</v>
      </c>
      <c r="H227" s="19" t="s">
        <v>899</v>
      </c>
      <c r="I227" s="20">
        <f t="shared" si="158"/>
        <v>3</v>
      </c>
      <c r="J227" s="22" t="s">
        <v>374</v>
      </c>
      <c r="K227" s="22"/>
      <c r="L227" s="22" t="s">
        <v>374</v>
      </c>
      <c r="M227" s="22"/>
      <c r="N227" s="22"/>
      <c r="O227" s="22"/>
      <c r="P227" s="22"/>
      <c r="Q227" s="22"/>
      <c r="R227" s="22"/>
      <c r="S227" s="22"/>
      <c r="T227" s="22"/>
      <c r="U227" s="22"/>
      <c r="V227" s="22"/>
      <c r="W227" s="22"/>
      <c r="X227" s="22"/>
      <c r="Y227" s="22"/>
      <c r="Z227" s="22"/>
      <c r="AA227" s="22"/>
      <c r="AB227" s="22"/>
      <c r="AC227" s="22"/>
      <c r="AD227" s="22"/>
      <c r="AE227" s="22"/>
      <c r="AF227" s="22"/>
      <c r="AG227" s="22"/>
      <c r="AH227" s="22"/>
      <c r="AI227" s="22"/>
      <c r="AJ227" s="22" t="s">
        <v>160</v>
      </c>
      <c r="AK227" s="22"/>
      <c r="AL227" s="22"/>
      <c r="AM227" s="22"/>
      <c r="AN227" s="22"/>
      <c r="AO227" s="22"/>
      <c r="AP227" s="22"/>
      <c r="AQ227" s="22"/>
      <c r="AR227" s="22"/>
      <c r="AS227" s="22"/>
      <c r="AT227" s="22"/>
      <c r="AU227" s="22"/>
      <c r="AV227" s="22"/>
      <c r="AW227" s="22"/>
      <c r="AX227" s="22"/>
      <c r="AY227" s="22"/>
      <c r="AZ227" s="22"/>
      <c r="BA227" s="22"/>
      <c r="BB227" s="22"/>
      <c r="BC227" s="22"/>
      <c r="BD227" s="22"/>
      <c r="BE227" s="22"/>
      <c r="BF227" s="22"/>
      <c r="BG227" s="22"/>
      <c r="BH227" s="22"/>
      <c r="BI227" s="22"/>
      <c r="BJ227" s="22"/>
      <c r="BK227" s="22"/>
      <c r="BL227" s="22"/>
      <c r="BM227" s="22"/>
      <c r="BN227" s="22"/>
      <c r="BO227" s="82"/>
    </row>
    <row r="228" spans="1:67" ht="351" x14ac:dyDescent="0.2">
      <c r="A228" s="23">
        <v>87</v>
      </c>
      <c r="B228" s="14" t="s">
        <v>109</v>
      </c>
      <c r="C228" s="15" t="s">
        <v>1109</v>
      </c>
      <c r="D228" s="130" t="s">
        <v>1110</v>
      </c>
      <c r="E228" s="16" t="s">
        <v>777</v>
      </c>
      <c r="F228" s="17">
        <v>4000</v>
      </c>
      <c r="G228" s="24">
        <v>41210</v>
      </c>
      <c r="H228" s="19" t="s">
        <v>384</v>
      </c>
      <c r="I228" s="20">
        <f t="shared" si="158"/>
        <v>3</v>
      </c>
      <c r="J228" s="22" t="s">
        <v>160</v>
      </c>
      <c r="K228" s="22" t="s">
        <v>383</v>
      </c>
      <c r="L228" s="22" t="s">
        <v>383</v>
      </c>
      <c r="M228" s="22"/>
      <c r="N228" s="22"/>
      <c r="O228" s="22"/>
      <c r="P228" s="22"/>
      <c r="Q228" s="22"/>
      <c r="R228" s="22"/>
      <c r="S228" s="22"/>
      <c r="T228" s="22"/>
      <c r="U228" s="22"/>
      <c r="V228" s="22"/>
      <c r="W228" s="22"/>
      <c r="X228" s="22"/>
      <c r="Y228" s="22"/>
      <c r="Z228" s="22"/>
      <c r="AA228" s="22"/>
      <c r="AB228" s="22"/>
      <c r="AC228" s="22"/>
      <c r="AD228" s="22"/>
      <c r="AE228" s="22"/>
      <c r="AF228" s="22"/>
      <c r="AG228" s="22"/>
      <c r="AH228" s="22"/>
      <c r="AI228" s="22"/>
      <c r="AJ228" s="22"/>
      <c r="AK228" s="22"/>
      <c r="AL228" s="22"/>
      <c r="AM228" s="22"/>
      <c r="AN228" s="22"/>
      <c r="AO228" s="22"/>
      <c r="AP228" s="22"/>
      <c r="AQ228" s="22"/>
      <c r="AR228" s="22"/>
      <c r="AS228" s="22"/>
      <c r="AT228" s="22"/>
      <c r="AU228" s="22"/>
      <c r="AV228" s="22"/>
      <c r="AW228" s="22"/>
      <c r="AX228" s="22"/>
      <c r="AY228" s="22"/>
      <c r="AZ228" s="22"/>
      <c r="BA228" s="22"/>
      <c r="BB228" s="22"/>
      <c r="BC228" s="22"/>
      <c r="BD228" s="22"/>
      <c r="BE228" s="22"/>
      <c r="BF228" s="22"/>
      <c r="BG228" s="22"/>
      <c r="BH228" s="22"/>
      <c r="BI228" s="22"/>
      <c r="BJ228" s="22"/>
      <c r="BK228" s="22"/>
      <c r="BL228" s="22"/>
      <c r="BM228" s="22"/>
      <c r="BN228" s="22"/>
      <c r="BO228" s="82"/>
    </row>
    <row r="229" spans="1:67" s="25" customFormat="1" ht="117" x14ac:dyDescent="0.2">
      <c r="A229" s="117">
        <v>88</v>
      </c>
      <c r="B229" s="124" t="s">
        <v>224</v>
      </c>
      <c r="C229" s="123" t="s">
        <v>695</v>
      </c>
      <c r="D229" s="137" t="s">
        <v>379</v>
      </c>
      <c r="E229" s="16" t="s">
        <v>380</v>
      </c>
      <c r="F229" s="17">
        <v>4300</v>
      </c>
      <c r="G229" s="24">
        <v>41167</v>
      </c>
      <c r="H229" s="19" t="s">
        <v>900</v>
      </c>
      <c r="I229" s="20">
        <f t="shared" si="158"/>
        <v>3</v>
      </c>
      <c r="J229" s="22" t="s">
        <v>381</v>
      </c>
      <c r="K229" s="22" t="s">
        <v>160</v>
      </c>
      <c r="L229" s="22" t="s">
        <v>381</v>
      </c>
      <c r="M229" s="22"/>
      <c r="N229" s="22"/>
      <c r="O229" s="22"/>
      <c r="P229" s="22"/>
      <c r="Q229" s="22"/>
      <c r="R229" s="22"/>
      <c r="S229" s="22"/>
      <c r="T229" s="22"/>
      <c r="U229" s="22"/>
      <c r="V229" s="22"/>
      <c r="W229" s="22"/>
      <c r="X229" s="22"/>
      <c r="Y229" s="22"/>
      <c r="Z229" s="22"/>
      <c r="AA229" s="22"/>
      <c r="AB229" s="22"/>
      <c r="AC229" s="22"/>
      <c r="AD229" s="22"/>
      <c r="AE229" s="22"/>
      <c r="AF229" s="22"/>
      <c r="AG229" s="22"/>
      <c r="AH229" s="22"/>
      <c r="AI229" s="22"/>
      <c r="AJ229" s="22"/>
      <c r="AK229" s="22"/>
      <c r="AL229" s="22"/>
      <c r="AM229" s="22"/>
      <c r="AN229" s="22"/>
      <c r="AO229" s="22"/>
      <c r="AP229" s="22"/>
      <c r="AQ229" s="22"/>
      <c r="AR229" s="22"/>
      <c r="AS229" s="22"/>
      <c r="AT229" s="22"/>
      <c r="AU229" s="22"/>
      <c r="AV229" s="22"/>
      <c r="AW229" s="22"/>
      <c r="AX229" s="22"/>
      <c r="AY229" s="22"/>
      <c r="AZ229" s="22"/>
      <c r="BA229" s="22"/>
      <c r="BB229" s="22"/>
      <c r="BC229" s="22"/>
      <c r="BD229" s="22"/>
      <c r="BE229" s="22"/>
      <c r="BF229" s="22"/>
      <c r="BG229" s="22"/>
      <c r="BH229" s="22"/>
      <c r="BI229" s="22"/>
      <c r="BJ229" s="22"/>
      <c r="BK229" s="22"/>
      <c r="BL229" s="22"/>
      <c r="BM229" s="22"/>
      <c r="BN229" s="22"/>
      <c r="BO229" s="82"/>
    </row>
    <row r="230" spans="1:67" s="25" customFormat="1" ht="104" x14ac:dyDescent="0.2">
      <c r="A230" s="117">
        <v>89</v>
      </c>
      <c r="B230" s="124" t="s">
        <v>304</v>
      </c>
      <c r="C230" s="126" t="s">
        <v>1111</v>
      </c>
      <c r="D230" s="197" t="s">
        <v>1072</v>
      </c>
      <c r="E230" s="31" t="s">
        <v>55</v>
      </c>
      <c r="F230" s="17">
        <v>5200</v>
      </c>
      <c r="G230" s="24">
        <v>41243</v>
      </c>
      <c r="H230" s="19" t="s">
        <v>901</v>
      </c>
      <c r="I230" s="20">
        <f t="shared" si="158"/>
        <v>3</v>
      </c>
      <c r="J230" s="22" t="s">
        <v>385</v>
      </c>
      <c r="K230" s="22" t="s">
        <v>385</v>
      </c>
      <c r="L230" s="22" t="s">
        <v>160</v>
      </c>
      <c r="M230" s="22"/>
      <c r="N230" s="22"/>
      <c r="O230" s="22"/>
      <c r="P230" s="22"/>
      <c r="Q230" s="22"/>
      <c r="R230" s="22"/>
      <c r="S230" s="22"/>
      <c r="T230" s="22"/>
      <c r="U230" s="22"/>
      <c r="V230" s="22"/>
      <c r="W230" s="22"/>
      <c r="X230" s="22"/>
      <c r="Y230" s="22"/>
      <c r="Z230" s="22"/>
      <c r="AA230" s="22"/>
      <c r="AB230" s="22"/>
      <c r="AC230" s="22"/>
      <c r="AD230" s="22"/>
      <c r="AE230" s="22"/>
      <c r="AF230" s="22"/>
      <c r="AG230" s="22"/>
      <c r="AH230" s="22"/>
      <c r="AI230" s="22"/>
      <c r="AJ230" s="22"/>
      <c r="AK230" s="22"/>
      <c r="AL230" s="22"/>
      <c r="AM230" s="22"/>
      <c r="AN230" s="22"/>
      <c r="AO230" s="22"/>
      <c r="AP230" s="22"/>
      <c r="AQ230" s="22"/>
      <c r="AR230" s="22"/>
      <c r="AS230" s="22"/>
      <c r="AT230" s="22"/>
      <c r="AU230" s="22"/>
      <c r="AV230" s="22"/>
      <c r="AW230" s="22"/>
      <c r="AX230" s="22"/>
      <c r="AY230" s="22"/>
      <c r="AZ230" s="22"/>
      <c r="BA230" s="22"/>
      <c r="BB230" s="22"/>
      <c r="BC230" s="22"/>
      <c r="BD230" s="22"/>
      <c r="BE230" s="22"/>
      <c r="BF230" s="22"/>
      <c r="BG230" s="22"/>
      <c r="BH230" s="22"/>
      <c r="BI230" s="22"/>
      <c r="BJ230" s="22"/>
      <c r="BK230" s="22"/>
      <c r="BL230" s="22"/>
      <c r="BM230" s="22"/>
      <c r="BN230" s="22"/>
      <c r="BO230" s="82"/>
    </row>
    <row r="231" spans="1:67" s="25" customFormat="1" ht="119.4" customHeight="1" x14ac:dyDescent="0.2">
      <c r="A231" s="23">
        <v>90</v>
      </c>
      <c r="B231" s="27" t="s">
        <v>296</v>
      </c>
      <c r="C231" s="61" t="s">
        <v>1170</v>
      </c>
      <c r="D231" s="130" t="s">
        <v>1171</v>
      </c>
      <c r="E231" s="16" t="s">
        <v>386</v>
      </c>
      <c r="F231" s="17">
        <v>5400</v>
      </c>
      <c r="G231" s="24">
        <v>41321</v>
      </c>
      <c r="H231" s="19" t="s">
        <v>902</v>
      </c>
      <c r="I231" s="20">
        <f t="shared" si="158"/>
        <v>5</v>
      </c>
      <c r="J231" s="22" t="s">
        <v>393</v>
      </c>
      <c r="K231" s="22" t="s">
        <v>393</v>
      </c>
      <c r="L231" s="22" t="s">
        <v>393</v>
      </c>
      <c r="M231" s="22"/>
      <c r="N231" s="22"/>
      <c r="O231" s="22"/>
      <c r="P231" s="22"/>
      <c r="Q231" s="22"/>
      <c r="R231" s="22"/>
      <c r="S231" s="22"/>
      <c r="T231" s="22"/>
      <c r="U231" s="22"/>
      <c r="V231" s="22"/>
      <c r="W231" s="22"/>
      <c r="X231" s="22"/>
      <c r="Y231" s="22"/>
      <c r="Z231" s="22"/>
      <c r="AA231" s="22"/>
      <c r="AB231" s="22"/>
      <c r="AC231" s="22"/>
      <c r="AD231" s="22"/>
      <c r="AE231" s="22"/>
      <c r="AF231" s="22"/>
      <c r="AG231" s="22"/>
      <c r="AH231" s="22"/>
      <c r="AI231" s="22"/>
      <c r="AJ231" s="22"/>
      <c r="AK231" s="22"/>
      <c r="AL231" s="22"/>
      <c r="AM231" s="22"/>
      <c r="AN231" s="22"/>
      <c r="AO231" s="22"/>
      <c r="AP231" s="22"/>
      <c r="AQ231" s="22" t="s">
        <v>160</v>
      </c>
      <c r="AR231" s="22" t="s">
        <v>393</v>
      </c>
      <c r="AS231" s="22"/>
      <c r="AT231" s="22"/>
      <c r="AU231" s="22"/>
      <c r="AV231" s="22"/>
      <c r="AW231" s="22"/>
      <c r="AX231" s="22"/>
      <c r="AY231" s="22"/>
      <c r="AZ231" s="22"/>
      <c r="BA231" s="22"/>
      <c r="BB231" s="22"/>
      <c r="BC231" s="22"/>
      <c r="BD231" s="22"/>
      <c r="BE231" s="22"/>
      <c r="BF231" s="22"/>
      <c r="BG231" s="22"/>
      <c r="BH231" s="22"/>
      <c r="BI231" s="22"/>
      <c r="BJ231" s="22"/>
      <c r="BK231" s="22"/>
      <c r="BL231" s="22"/>
      <c r="BM231" s="22"/>
      <c r="BN231" s="22"/>
      <c r="BO231" s="82"/>
    </row>
    <row r="232" spans="1:67" s="25" customFormat="1" ht="91" x14ac:dyDescent="0.2">
      <c r="A232" s="23">
        <v>91</v>
      </c>
      <c r="B232" s="27" t="s">
        <v>302</v>
      </c>
      <c r="C232" s="61" t="s">
        <v>1074</v>
      </c>
      <c r="D232" s="130" t="s">
        <v>1075</v>
      </c>
      <c r="E232" s="70" t="s">
        <v>1073</v>
      </c>
      <c r="F232" s="17">
        <v>3200</v>
      </c>
      <c r="G232" s="24">
        <v>41349</v>
      </c>
      <c r="H232" s="19" t="s">
        <v>903</v>
      </c>
      <c r="I232" s="20">
        <f t="shared" si="158"/>
        <v>3</v>
      </c>
      <c r="J232" s="22" t="s">
        <v>397</v>
      </c>
      <c r="K232" s="22" t="s">
        <v>160</v>
      </c>
      <c r="L232" s="22"/>
      <c r="M232" s="22"/>
      <c r="N232" s="22"/>
      <c r="O232" s="22"/>
      <c r="P232" s="22"/>
      <c r="Q232" s="22"/>
      <c r="R232" s="22"/>
      <c r="S232" s="22"/>
      <c r="T232" s="22"/>
      <c r="U232" s="22"/>
      <c r="V232" s="22"/>
      <c r="W232" s="22"/>
      <c r="X232" s="22"/>
      <c r="Y232" s="22"/>
      <c r="Z232" s="22"/>
      <c r="AA232" s="22"/>
      <c r="AB232" s="22"/>
      <c r="AC232" s="22"/>
      <c r="AD232" s="22"/>
      <c r="AE232" s="22"/>
      <c r="AF232" s="22"/>
      <c r="AG232" s="22" t="s">
        <v>167</v>
      </c>
      <c r="AH232" s="22"/>
      <c r="AI232" s="22"/>
      <c r="AJ232" s="22"/>
      <c r="AK232" s="22"/>
      <c r="AL232" s="22"/>
      <c r="AM232" s="22"/>
      <c r="AN232" s="22"/>
      <c r="AO232" s="22"/>
      <c r="AP232" s="22"/>
      <c r="AQ232" s="22"/>
      <c r="AR232" s="22"/>
      <c r="AS232" s="22"/>
      <c r="AT232" s="22"/>
      <c r="AU232" s="22"/>
      <c r="AV232" s="22"/>
      <c r="AW232" s="22"/>
      <c r="AX232" s="22"/>
      <c r="AY232" s="22"/>
      <c r="AZ232" s="22"/>
      <c r="BA232" s="22"/>
      <c r="BB232" s="22"/>
      <c r="BC232" s="22"/>
      <c r="BD232" s="22"/>
      <c r="BE232" s="22"/>
      <c r="BF232" s="22"/>
      <c r="BG232" s="22"/>
      <c r="BH232" s="22"/>
      <c r="BI232" s="22"/>
      <c r="BJ232" s="22"/>
      <c r="BK232" s="22"/>
      <c r="BL232" s="22"/>
      <c r="BM232" s="22"/>
      <c r="BN232" s="22"/>
      <c r="BO232" s="82"/>
    </row>
    <row r="233" spans="1:67" s="25" customFormat="1" ht="91" x14ac:dyDescent="0.2">
      <c r="A233" s="23">
        <v>92</v>
      </c>
      <c r="B233" s="27" t="s">
        <v>218</v>
      </c>
      <c r="C233" s="15" t="s">
        <v>394</v>
      </c>
      <c r="D233" s="130" t="s">
        <v>395</v>
      </c>
      <c r="E233" s="16" t="s">
        <v>396</v>
      </c>
      <c r="F233" s="17">
        <v>1300</v>
      </c>
      <c r="G233" s="24">
        <v>41372</v>
      </c>
      <c r="H233" s="19" t="s">
        <v>904</v>
      </c>
      <c r="I233" s="20">
        <f t="shared" si="158"/>
        <v>4</v>
      </c>
      <c r="J233" s="22" t="s">
        <v>399</v>
      </c>
      <c r="K233" s="22" t="s">
        <v>399</v>
      </c>
      <c r="L233" s="22" t="s">
        <v>160</v>
      </c>
      <c r="M233" s="22"/>
      <c r="N233" s="22"/>
      <c r="O233" s="22"/>
      <c r="P233" s="22"/>
      <c r="Q233" s="22"/>
      <c r="R233" s="22"/>
      <c r="S233" s="22"/>
      <c r="T233" s="22"/>
      <c r="U233" s="22"/>
      <c r="V233" s="22"/>
      <c r="W233" s="22"/>
      <c r="X233" s="22"/>
      <c r="Y233" s="22"/>
      <c r="Z233" s="22"/>
      <c r="AA233" s="22"/>
      <c r="AB233" s="22"/>
      <c r="AC233" s="22"/>
      <c r="AD233" s="22"/>
      <c r="AE233" s="22"/>
      <c r="AF233" s="22"/>
      <c r="AG233" s="22" t="s">
        <v>159</v>
      </c>
      <c r="AH233" s="22"/>
      <c r="AI233" s="22"/>
      <c r="AJ233" s="22"/>
      <c r="AK233" s="22"/>
      <c r="AL233" s="22"/>
      <c r="AM233" s="22"/>
      <c r="AN233" s="22"/>
      <c r="AO233" s="22"/>
      <c r="AP233" s="22"/>
      <c r="AQ233" s="22"/>
      <c r="AR233" s="22"/>
      <c r="AS233" s="22"/>
      <c r="AT233" s="22"/>
      <c r="AU233" s="22"/>
      <c r="AV233" s="22"/>
      <c r="AW233" s="22"/>
      <c r="AX233" s="22"/>
      <c r="AY233" s="22"/>
      <c r="AZ233" s="22"/>
      <c r="BA233" s="22"/>
      <c r="BB233" s="22"/>
      <c r="BC233" s="22"/>
      <c r="BD233" s="22"/>
      <c r="BE233" s="22"/>
      <c r="BF233" s="22"/>
      <c r="BG233" s="22"/>
      <c r="BH233" s="22"/>
      <c r="BI233" s="22"/>
      <c r="BJ233" s="22"/>
      <c r="BK233" s="22"/>
      <c r="BL233" s="22"/>
      <c r="BM233" s="22"/>
      <c r="BN233" s="22"/>
      <c r="BO233" s="82"/>
    </row>
    <row r="234" spans="1:67" s="25" customFormat="1" ht="91" x14ac:dyDescent="0.2">
      <c r="A234" s="23">
        <v>93</v>
      </c>
      <c r="B234" s="27" t="s">
        <v>303</v>
      </c>
      <c r="C234" s="61" t="s">
        <v>1113</v>
      </c>
      <c r="D234" s="130" t="s">
        <v>1112</v>
      </c>
      <c r="E234" s="31" t="s">
        <v>55</v>
      </c>
      <c r="F234" s="17">
        <v>2800</v>
      </c>
      <c r="G234" s="24">
        <v>41419</v>
      </c>
      <c r="H234" s="19" t="s">
        <v>905</v>
      </c>
      <c r="I234" s="20">
        <f t="shared" si="158"/>
        <v>3</v>
      </c>
      <c r="J234" s="22" t="s">
        <v>160</v>
      </c>
      <c r="K234" s="22" t="s">
        <v>400</v>
      </c>
      <c r="L234" s="22"/>
      <c r="M234" s="22"/>
      <c r="N234" s="22"/>
      <c r="O234" s="22"/>
      <c r="P234" s="22"/>
      <c r="Q234" s="22"/>
      <c r="R234" s="22"/>
      <c r="S234" s="22"/>
      <c r="T234" s="22"/>
      <c r="U234" s="22"/>
      <c r="V234" s="22"/>
      <c r="W234" s="22"/>
      <c r="X234" s="22"/>
      <c r="Y234" s="22"/>
      <c r="Z234" s="22"/>
      <c r="AA234" s="22"/>
      <c r="AB234" s="22"/>
      <c r="AC234" s="22"/>
      <c r="AD234" s="22"/>
      <c r="AE234" s="22"/>
      <c r="AF234" s="22"/>
      <c r="AG234" s="22"/>
      <c r="AH234" s="22"/>
      <c r="AI234" s="22"/>
      <c r="AJ234" s="22"/>
      <c r="AK234" s="22"/>
      <c r="AL234" s="22"/>
      <c r="AM234" s="22"/>
      <c r="AN234" s="22"/>
      <c r="AO234" s="22"/>
      <c r="AP234" s="22"/>
      <c r="AQ234" s="22" t="s">
        <v>159</v>
      </c>
      <c r="AR234" s="22"/>
      <c r="AS234" s="22"/>
      <c r="AT234" s="22"/>
      <c r="AU234" s="22"/>
      <c r="AV234" s="22"/>
      <c r="AW234" s="22"/>
      <c r="AX234" s="22"/>
      <c r="AY234" s="22"/>
      <c r="AZ234" s="22"/>
      <c r="BA234" s="22"/>
      <c r="BB234" s="22"/>
      <c r="BC234" s="22"/>
      <c r="BD234" s="22"/>
      <c r="BE234" s="22"/>
      <c r="BF234" s="22"/>
      <c r="BG234" s="22"/>
      <c r="BH234" s="22"/>
      <c r="BI234" s="22"/>
      <c r="BJ234" s="22"/>
      <c r="BK234" s="22"/>
      <c r="BL234" s="22"/>
      <c r="BM234" s="22"/>
      <c r="BN234" s="22"/>
      <c r="BO234" s="82"/>
    </row>
    <row r="235" spans="1:67" s="25" customFormat="1" ht="104" x14ac:dyDescent="0.2">
      <c r="A235" s="23">
        <v>94</v>
      </c>
      <c r="B235" s="27" t="s">
        <v>372</v>
      </c>
      <c r="C235" s="61" t="s">
        <v>1114</v>
      </c>
      <c r="D235" s="130" t="s">
        <v>1014</v>
      </c>
      <c r="E235" s="16" t="s">
        <v>1160</v>
      </c>
      <c r="F235" s="17">
        <v>4200</v>
      </c>
      <c r="G235" s="24">
        <v>41447</v>
      </c>
      <c r="H235" s="19" t="s">
        <v>906</v>
      </c>
      <c r="I235" s="20">
        <f t="shared" si="158"/>
        <v>4</v>
      </c>
      <c r="J235" s="22" t="s">
        <v>401</v>
      </c>
      <c r="K235" s="22" t="s">
        <v>401</v>
      </c>
      <c r="L235" s="22" t="s">
        <v>401</v>
      </c>
      <c r="M235" s="22"/>
      <c r="N235" s="22"/>
      <c r="O235" s="22"/>
      <c r="P235" s="22"/>
      <c r="Q235" s="22"/>
      <c r="R235" s="22"/>
      <c r="S235" s="22"/>
      <c r="T235" s="22"/>
      <c r="U235" s="22"/>
      <c r="V235" s="22"/>
      <c r="W235" s="22"/>
      <c r="X235" s="22"/>
      <c r="Y235" s="22"/>
      <c r="Z235" s="22"/>
      <c r="AA235" s="22"/>
      <c r="AB235" s="22"/>
      <c r="AC235" s="22"/>
      <c r="AD235" s="22"/>
      <c r="AE235" s="22"/>
      <c r="AF235" s="22"/>
      <c r="AG235" s="22" t="s">
        <v>160</v>
      </c>
      <c r="AH235" s="22"/>
      <c r="AI235" s="22"/>
      <c r="AJ235" s="22"/>
      <c r="AK235" s="22"/>
      <c r="AL235" s="22"/>
      <c r="AM235" s="22"/>
      <c r="AN235" s="22"/>
      <c r="AO235" s="22"/>
      <c r="AP235" s="22"/>
      <c r="AQ235" s="22"/>
      <c r="AR235" s="22"/>
      <c r="AS235" s="22"/>
      <c r="AT235" s="22"/>
      <c r="AU235" s="22"/>
      <c r="AV235" s="22"/>
      <c r="AW235" s="22"/>
      <c r="AX235" s="22"/>
      <c r="AY235" s="22"/>
      <c r="AZ235" s="22"/>
      <c r="BA235" s="22"/>
      <c r="BB235" s="22"/>
      <c r="BC235" s="22"/>
      <c r="BD235" s="22"/>
      <c r="BE235" s="22"/>
      <c r="BF235" s="22"/>
      <c r="BG235" s="22"/>
      <c r="BH235" s="22"/>
      <c r="BI235" s="22"/>
      <c r="BJ235" s="22"/>
      <c r="BK235" s="22"/>
      <c r="BL235" s="22"/>
      <c r="BM235" s="22"/>
      <c r="BN235" s="22"/>
      <c r="BO235" s="82"/>
    </row>
    <row r="236" spans="1:67" s="25" customFormat="1" ht="104" x14ac:dyDescent="0.2">
      <c r="A236" s="117">
        <v>95</v>
      </c>
      <c r="B236" s="124" t="s">
        <v>298</v>
      </c>
      <c r="C236" s="126" t="s">
        <v>1077</v>
      </c>
      <c r="D236" s="197" t="s">
        <v>1076</v>
      </c>
      <c r="E236" s="70" t="s">
        <v>989</v>
      </c>
      <c r="F236" s="17">
        <v>4500</v>
      </c>
      <c r="G236" s="24">
        <v>41668</v>
      </c>
      <c r="H236" s="19" t="s">
        <v>907</v>
      </c>
      <c r="I236" s="20">
        <f t="shared" si="158"/>
        <v>6</v>
      </c>
      <c r="J236" s="22" t="s">
        <v>405</v>
      </c>
      <c r="K236" s="22" t="s">
        <v>159</v>
      </c>
      <c r="L236" s="22" t="s">
        <v>159</v>
      </c>
      <c r="M236" s="22" t="s">
        <v>160</v>
      </c>
      <c r="N236" s="22" t="s">
        <v>159</v>
      </c>
      <c r="O236" s="22"/>
      <c r="P236" s="22"/>
      <c r="Q236" s="22"/>
      <c r="R236" s="22"/>
      <c r="S236" s="22"/>
      <c r="T236" s="22"/>
      <c r="U236" s="22"/>
      <c r="V236" s="22"/>
      <c r="W236" s="22"/>
      <c r="X236" s="22"/>
      <c r="Y236" s="22"/>
      <c r="Z236" s="22"/>
      <c r="AA236" s="22"/>
      <c r="AB236" s="22"/>
      <c r="AC236" s="22"/>
      <c r="AD236" s="22"/>
      <c r="AE236" s="22"/>
      <c r="AF236" s="22"/>
      <c r="AG236" s="22"/>
      <c r="AH236" s="22"/>
      <c r="AI236" s="22"/>
      <c r="AJ236" s="22"/>
      <c r="AK236" s="22"/>
      <c r="AL236" s="22"/>
      <c r="AM236" s="22"/>
      <c r="AN236" s="22"/>
      <c r="AO236" s="22"/>
      <c r="AP236" s="22"/>
      <c r="AQ236" s="22" t="s">
        <v>159</v>
      </c>
      <c r="AR236" s="22"/>
      <c r="AS236" s="22"/>
      <c r="AT236" s="22"/>
      <c r="AU236" s="22"/>
      <c r="AV236" s="22"/>
      <c r="AW236" s="22"/>
      <c r="AX236" s="22"/>
      <c r="AY236" s="22"/>
      <c r="AZ236" s="22"/>
      <c r="BA236" s="22"/>
      <c r="BB236" s="22"/>
      <c r="BC236" s="22"/>
      <c r="BD236" s="22"/>
      <c r="BE236" s="22"/>
      <c r="BF236" s="22"/>
      <c r="BG236" s="22"/>
      <c r="BH236" s="22"/>
      <c r="BI236" s="22"/>
      <c r="BJ236" s="22"/>
      <c r="BK236" s="22"/>
      <c r="BL236" s="22"/>
      <c r="BM236" s="22"/>
      <c r="BN236" s="22"/>
      <c r="BO236" s="82"/>
    </row>
    <row r="237" spans="1:67" s="25" customFormat="1" ht="117" x14ac:dyDescent="0.2">
      <c r="A237" s="23">
        <v>96</v>
      </c>
      <c r="B237" s="27" t="s">
        <v>315</v>
      </c>
      <c r="C237" s="61" t="s">
        <v>1225</v>
      </c>
      <c r="D237" s="130" t="s">
        <v>1224</v>
      </c>
      <c r="E237" s="70" t="s">
        <v>402</v>
      </c>
      <c r="F237" s="17">
        <v>8500</v>
      </c>
      <c r="G237" s="24">
        <v>41550</v>
      </c>
      <c r="H237" s="19" t="s">
        <v>908</v>
      </c>
      <c r="I237" s="20">
        <f t="shared" si="158"/>
        <v>4</v>
      </c>
      <c r="J237" s="22" t="s">
        <v>159</v>
      </c>
      <c r="K237" s="22" t="s">
        <v>160</v>
      </c>
      <c r="L237" s="22" t="s">
        <v>159</v>
      </c>
      <c r="M237" s="22" t="s">
        <v>159</v>
      </c>
      <c r="N237" s="22"/>
      <c r="O237" s="22"/>
      <c r="P237" s="22"/>
      <c r="Q237" s="22"/>
      <c r="R237" s="22"/>
      <c r="S237" s="22"/>
      <c r="T237" s="22"/>
      <c r="U237" s="22"/>
      <c r="V237" s="22"/>
      <c r="W237" s="22"/>
      <c r="X237" s="22"/>
      <c r="Y237" s="22"/>
      <c r="Z237" s="22"/>
      <c r="AA237" s="22"/>
      <c r="AB237" s="22"/>
      <c r="AC237" s="22"/>
      <c r="AD237" s="22"/>
      <c r="AE237" s="22"/>
      <c r="AF237" s="22"/>
      <c r="AG237" s="22"/>
      <c r="AH237" s="22"/>
      <c r="AI237" s="22"/>
      <c r="AJ237" s="22"/>
      <c r="AK237" s="22"/>
      <c r="AL237" s="22"/>
      <c r="AM237" s="22"/>
      <c r="AN237" s="22"/>
      <c r="AO237" s="22"/>
      <c r="AP237" s="22"/>
      <c r="AQ237" s="22"/>
      <c r="AR237" s="22"/>
      <c r="AS237" s="22"/>
      <c r="AT237" s="22"/>
      <c r="AU237" s="22"/>
      <c r="AV237" s="22"/>
      <c r="AW237" s="22"/>
      <c r="AX237" s="22"/>
      <c r="AY237" s="22"/>
      <c r="AZ237" s="22"/>
      <c r="BA237" s="22"/>
      <c r="BB237" s="22"/>
      <c r="BC237" s="22"/>
      <c r="BD237" s="22"/>
      <c r="BE237" s="22"/>
      <c r="BF237" s="22"/>
      <c r="BG237" s="22"/>
      <c r="BH237" s="22"/>
      <c r="BI237" s="22"/>
      <c r="BJ237" s="22"/>
      <c r="BK237" s="22"/>
      <c r="BL237" s="22"/>
      <c r="BM237" s="22"/>
      <c r="BN237" s="22"/>
      <c r="BO237" s="82"/>
    </row>
    <row r="238" spans="1:67" s="25" customFormat="1" ht="91" x14ac:dyDescent="0.2">
      <c r="A238" s="23">
        <v>97</v>
      </c>
      <c r="B238" s="27" t="s">
        <v>404</v>
      </c>
      <c r="C238" s="61" t="s">
        <v>1015</v>
      </c>
      <c r="D238" s="130" t="s">
        <v>1016</v>
      </c>
      <c r="E238" s="70" t="s">
        <v>1078</v>
      </c>
      <c r="F238" s="17">
        <v>5500</v>
      </c>
      <c r="G238" s="24">
        <v>41696</v>
      </c>
      <c r="H238" s="19" t="s">
        <v>909</v>
      </c>
      <c r="I238" s="20">
        <f t="shared" si="158"/>
        <v>6</v>
      </c>
      <c r="J238" s="22" t="s">
        <v>160</v>
      </c>
      <c r="K238" s="22" t="s">
        <v>159</v>
      </c>
      <c r="L238" s="22" t="s">
        <v>159</v>
      </c>
      <c r="M238" s="22" t="s">
        <v>159</v>
      </c>
      <c r="N238" s="22"/>
      <c r="O238" s="22"/>
      <c r="P238" s="22"/>
      <c r="Q238" s="22"/>
      <c r="R238" s="22"/>
      <c r="S238" s="22"/>
      <c r="T238" s="22"/>
      <c r="U238" s="22"/>
      <c r="V238" s="22"/>
      <c r="W238" s="22"/>
      <c r="X238" s="22"/>
      <c r="Y238" s="22"/>
      <c r="Z238" s="22"/>
      <c r="AA238" s="22" t="s">
        <v>159</v>
      </c>
      <c r="AB238" s="22"/>
      <c r="AC238" s="22"/>
      <c r="AD238" s="22"/>
      <c r="AE238" s="22"/>
      <c r="AF238" s="22"/>
      <c r="AG238" s="22"/>
      <c r="AH238" s="22"/>
      <c r="AI238" s="22"/>
      <c r="AJ238" s="22"/>
      <c r="AK238" s="22" t="s">
        <v>159</v>
      </c>
      <c r="AL238" s="22"/>
      <c r="AM238" s="22"/>
      <c r="AN238" s="22"/>
      <c r="AO238" s="22"/>
      <c r="AP238" s="22"/>
      <c r="AQ238" s="22"/>
      <c r="AR238" s="22"/>
      <c r="AS238" s="22"/>
      <c r="AT238" s="22"/>
      <c r="AU238" s="22"/>
      <c r="AV238" s="22"/>
      <c r="AW238" s="22"/>
      <c r="AX238" s="22"/>
      <c r="AY238" s="22"/>
      <c r="AZ238" s="22"/>
      <c r="BA238" s="22"/>
      <c r="BB238" s="22"/>
      <c r="BC238" s="22"/>
      <c r="BD238" s="22"/>
      <c r="BE238" s="22"/>
      <c r="BF238" s="22"/>
      <c r="BG238" s="22"/>
      <c r="BH238" s="22"/>
      <c r="BI238" s="22"/>
      <c r="BJ238" s="22"/>
      <c r="BK238" s="22"/>
      <c r="BL238" s="22"/>
      <c r="BM238" s="22"/>
      <c r="BN238" s="22"/>
      <c r="BO238" s="82"/>
    </row>
    <row r="239" spans="1:67" s="25" customFormat="1" ht="78" x14ac:dyDescent="0.2">
      <c r="A239" s="23">
        <v>98</v>
      </c>
      <c r="B239" s="27" t="s">
        <v>273</v>
      </c>
      <c r="C239" s="15" t="s">
        <v>1227</v>
      </c>
      <c r="D239" s="130" t="s">
        <v>1226</v>
      </c>
      <c r="E239" s="16" t="s">
        <v>403</v>
      </c>
      <c r="F239" s="17">
        <v>5100</v>
      </c>
      <c r="G239" s="24">
        <v>41618</v>
      </c>
      <c r="H239" s="19" t="s">
        <v>910</v>
      </c>
      <c r="I239" s="20">
        <f t="shared" si="158"/>
        <v>5</v>
      </c>
      <c r="J239" s="22" t="s">
        <v>159</v>
      </c>
      <c r="K239" s="22" t="s">
        <v>159</v>
      </c>
      <c r="L239" s="22" t="s">
        <v>159</v>
      </c>
      <c r="M239" s="22" t="s">
        <v>159</v>
      </c>
      <c r="N239" s="22"/>
      <c r="O239" s="22"/>
      <c r="P239" s="22"/>
      <c r="Q239" s="22"/>
      <c r="R239" s="22"/>
      <c r="S239" s="22"/>
      <c r="T239" s="22"/>
      <c r="U239" s="22"/>
      <c r="V239" s="22"/>
      <c r="W239" s="22"/>
      <c r="X239" s="22"/>
      <c r="Y239" s="22"/>
      <c r="Z239" s="22"/>
      <c r="AA239" s="22"/>
      <c r="AB239" s="22"/>
      <c r="AC239" s="22"/>
      <c r="AD239" s="22"/>
      <c r="AE239" s="22"/>
      <c r="AF239" s="22"/>
      <c r="AG239" s="22"/>
      <c r="AH239" s="22"/>
      <c r="AI239" s="22"/>
      <c r="AJ239" s="22"/>
      <c r="AK239" s="22"/>
      <c r="AL239" s="22"/>
      <c r="AM239" s="22"/>
      <c r="AN239" s="22"/>
      <c r="AO239" s="22"/>
      <c r="AP239" s="22"/>
      <c r="AQ239" s="22" t="s">
        <v>160</v>
      </c>
      <c r="AR239" s="22"/>
      <c r="AS239" s="22"/>
      <c r="AT239" s="22"/>
      <c r="AU239" s="22"/>
      <c r="AV239" s="22"/>
      <c r="AW239" s="22"/>
      <c r="AX239" s="22"/>
      <c r="AY239" s="22"/>
      <c r="AZ239" s="22"/>
      <c r="BA239" s="22"/>
      <c r="BB239" s="22"/>
      <c r="BC239" s="22"/>
      <c r="BD239" s="22"/>
      <c r="BE239" s="22"/>
      <c r="BF239" s="22"/>
      <c r="BG239" s="22"/>
      <c r="BH239" s="22"/>
      <c r="BI239" s="22"/>
      <c r="BJ239" s="22"/>
      <c r="BK239" s="22"/>
      <c r="BL239" s="22"/>
      <c r="BM239" s="22"/>
      <c r="BN239" s="22"/>
      <c r="BO239" s="82"/>
    </row>
    <row r="240" spans="1:67" s="25" customFormat="1" x14ac:dyDescent="0.2">
      <c r="A240" s="23"/>
      <c r="B240" s="225" t="s">
        <v>107</v>
      </c>
      <c r="C240" s="226"/>
      <c r="D240" s="227"/>
      <c r="E240" s="31"/>
      <c r="F240" s="17"/>
      <c r="G240" s="24"/>
      <c r="H240" s="19"/>
      <c r="I240" s="20">
        <f t="shared" si="158"/>
        <v>0</v>
      </c>
      <c r="J240" s="22"/>
      <c r="K240" s="22"/>
      <c r="L240" s="22"/>
      <c r="M240" s="22"/>
      <c r="N240" s="22"/>
      <c r="O240" s="22"/>
      <c r="P240" s="22"/>
      <c r="Q240" s="22"/>
      <c r="R240" s="22"/>
      <c r="S240" s="22"/>
      <c r="T240" s="22"/>
      <c r="U240" s="22"/>
      <c r="V240" s="22"/>
      <c r="W240" s="22"/>
      <c r="X240" s="22"/>
      <c r="Y240" s="22"/>
      <c r="Z240" s="22"/>
      <c r="AA240" s="22"/>
      <c r="AB240" s="22"/>
      <c r="AC240" s="22"/>
      <c r="AD240" s="22"/>
      <c r="AE240" s="22"/>
      <c r="AF240" s="22"/>
      <c r="AG240" s="22"/>
      <c r="AH240" s="22"/>
      <c r="AI240" s="22"/>
      <c r="AJ240" s="22"/>
      <c r="AK240" s="22"/>
      <c r="AL240" s="22"/>
      <c r="AM240" s="22"/>
      <c r="AN240" s="22"/>
      <c r="AO240" s="22"/>
      <c r="AP240" s="22"/>
      <c r="AQ240" s="22"/>
      <c r="AR240" s="22"/>
      <c r="AS240" s="22"/>
      <c r="AT240" s="22"/>
      <c r="AU240" s="22"/>
      <c r="AV240" s="22"/>
      <c r="AW240" s="22"/>
      <c r="AX240" s="22"/>
      <c r="AY240" s="22"/>
      <c r="AZ240" s="22"/>
      <c r="BA240" s="22"/>
      <c r="BB240" s="22"/>
      <c r="BC240" s="22"/>
      <c r="BD240" s="22"/>
      <c r="BE240" s="22"/>
      <c r="BF240" s="22"/>
      <c r="BG240" s="22"/>
      <c r="BH240" s="22"/>
      <c r="BI240" s="22"/>
      <c r="BJ240" s="22"/>
      <c r="BK240" s="22"/>
      <c r="BL240" s="22"/>
      <c r="BM240" s="22"/>
      <c r="BN240" s="22"/>
      <c r="BO240" s="82"/>
    </row>
    <row r="241" spans="1:67" s="25" customFormat="1" x14ac:dyDescent="0.2">
      <c r="A241" s="23"/>
      <c r="B241" s="27" t="s">
        <v>326</v>
      </c>
      <c r="C241" s="27" t="s">
        <v>316</v>
      </c>
      <c r="D241" s="27" t="s">
        <v>306</v>
      </c>
      <c r="E241" s="70"/>
      <c r="F241" s="17"/>
      <c r="G241" s="24"/>
      <c r="H241" s="19"/>
      <c r="I241" s="20">
        <f t="shared" si="158"/>
        <v>0</v>
      </c>
      <c r="J241" s="22"/>
      <c r="K241" s="22"/>
      <c r="L241" s="22"/>
      <c r="M241" s="22"/>
      <c r="N241" s="22"/>
      <c r="O241" s="22"/>
      <c r="P241" s="22"/>
      <c r="Q241" s="22"/>
      <c r="R241" s="22"/>
      <c r="S241" s="22"/>
      <c r="T241" s="22"/>
      <c r="U241" s="22"/>
      <c r="V241" s="22"/>
      <c r="W241" s="22"/>
      <c r="X241" s="22"/>
      <c r="Y241" s="22"/>
      <c r="Z241" s="22"/>
      <c r="AA241" s="22"/>
      <c r="AB241" s="22"/>
      <c r="AC241" s="22"/>
      <c r="AD241" s="22"/>
      <c r="AE241" s="22"/>
      <c r="AF241" s="22"/>
      <c r="AG241" s="22"/>
      <c r="AH241" s="22"/>
      <c r="AI241" s="22"/>
      <c r="AJ241" s="22"/>
      <c r="AK241" s="22"/>
      <c r="AL241" s="22"/>
      <c r="AM241" s="22"/>
      <c r="AN241" s="22"/>
      <c r="AO241" s="22"/>
      <c r="AP241" s="22"/>
      <c r="AQ241" s="22"/>
      <c r="AR241" s="22"/>
      <c r="AS241" s="22"/>
      <c r="AT241" s="22"/>
      <c r="AU241" s="22"/>
      <c r="AV241" s="22"/>
      <c r="AW241" s="22"/>
      <c r="AX241" s="22"/>
      <c r="AY241" s="22"/>
      <c r="AZ241" s="22"/>
      <c r="BA241" s="22"/>
      <c r="BB241" s="22"/>
      <c r="BC241" s="22"/>
      <c r="BD241" s="22"/>
      <c r="BE241" s="22"/>
      <c r="BF241" s="22"/>
      <c r="BG241" s="22"/>
      <c r="BH241" s="22"/>
      <c r="BI241" s="22"/>
      <c r="BJ241" s="22"/>
      <c r="BK241" s="22"/>
      <c r="BL241" s="22"/>
      <c r="BM241" s="22"/>
      <c r="BN241" s="22"/>
      <c r="BO241" s="82"/>
    </row>
    <row r="242" spans="1:67" s="25" customFormat="1" x14ac:dyDescent="0.2">
      <c r="A242" s="23"/>
      <c r="B242" s="225" t="s">
        <v>128</v>
      </c>
      <c r="C242" s="226"/>
      <c r="D242" s="227"/>
      <c r="E242" s="31"/>
      <c r="F242" s="17"/>
      <c r="G242" s="24"/>
      <c r="H242" s="19"/>
      <c r="I242" s="20">
        <f t="shared" si="158"/>
        <v>0</v>
      </c>
      <c r="J242" s="22"/>
      <c r="K242" s="22"/>
      <c r="L242" s="22"/>
      <c r="M242" s="22"/>
      <c r="N242" s="22"/>
      <c r="O242" s="22"/>
      <c r="P242" s="22"/>
      <c r="Q242" s="22"/>
      <c r="R242" s="22"/>
      <c r="S242" s="22"/>
      <c r="T242" s="22"/>
      <c r="U242" s="22"/>
      <c r="V242" s="22"/>
      <c r="W242" s="22"/>
      <c r="X242" s="22"/>
      <c r="Y242" s="22"/>
      <c r="Z242" s="22"/>
      <c r="AA242" s="22"/>
      <c r="AB242" s="22"/>
      <c r="AC242" s="22"/>
      <c r="AD242" s="22"/>
      <c r="AE242" s="22"/>
      <c r="AF242" s="22"/>
      <c r="AG242" s="22"/>
      <c r="AH242" s="22"/>
      <c r="AI242" s="22"/>
      <c r="AJ242" s="22"/>
      <c r="AK242" s="22"/>
      <c r="AL242" s="22"/>
      <c r="AM242" s="22"/>
      <c r="AN242" s="22"/>
      <c r="AO242" s="22"/>
      <c r="AP242" s="22"/>
      <c r="AQ242" s="22"/>
      <c r="AR242" s="22"/>
      <c r="AS242" s="22"/>
      <c r="AT242" s="22"/>
      <c r="AU242" s="22"/>
      <c r="AV242" s="22"/>
      <c r="AW242" s="22"/>
      <c r="AX242" s="22"/>
      <c r="AY242" s="22"/>
      <c r="AZ242" s="22"/>
      <c r="BA242" s="22"/>
      <c r="BB242" s="22"/>
      <c r="BC242" s="22"/>
      <c r="BD242" s="22"/>
      <c r="BE242" s="22"/>
      <c r="BF242" s="22"/>
      <c r="BG242" s="22"/>
      <c r="BH242" s="22"/>
      <c r="BI242" s="22"/>
      <c r="BJ242" s="22"/>
      <c r="BK242" s="22"/>
      <c r="BL242" s="22"/>
      <c r="BM242" s="22"/>
      <c r="BN242" s="22"/>
      <c r="BO242" s="82"/>
    </row>
    <row r="243" spans="1:67" s="25" customFormat="1" x14ac:dyDescent="0.2">
      <c r="A243" s="23"/>
      <c r="B243" s="27" t="s">
        <v>278</v>
      </c>
      <c r="C243" s="27" t="s">
        <v>288</v>
      </c>
      <c r="D243" s="27" t="s">
        <v>272</v>
      </c>
      <c r="E243" s="16"/>
      <c r="F243" s="17"/>
      <c r="G243" s="24"/>
      <c r="H243" s="19"/>
      <c r="I243" s="20">
        <f t="shared" si="158"/>
        <v>0</v>
      </c>
      <c r="J243" s="22"/>
      <c r="K243" s="22"/>
      <c r="L243" s="22"/>
      <c r="M243" s="22"/>
      <c r="N243" s="22"/>
      <c r="O243" s="22"/>
      <c r="P243" s="22"/>
      <c r="Q243" s="22"/>
      <c r="R243" s="22"/>
      <c r="S243" s="22"/>
      <c r="T243" s="22"/>
      <c r="U243" s="22"/>
      <c r="V243" s="22"/>
      <c r="W243" s="22"/>
      <c r="X243" s="22"/>
      <c r="Y243" s="22"/>
      <c r="Z243" s="22"/>
      <c r="AA243" s="22"/>
      <c r="AB243" s="22"/>
      <c r="AC243" s="22"/>
      <c r="AD243" s="22"/>
      <c r="AE243" s="22"/>
      <c r="AF243" s="22"/>
      <c r="AG243" s="22"/>
      <c r="AH243" s="22"/>
      <c r="AI243" s="22"/>
      <c r="AJ243" s="22"/>
      <c r="AK243" s="22"/>
      <c r="AL243" s="22"/>
      <c r="AM243" s="22"/>
      <c r="AN243" s="22"/>
      <c r="AO243" s="22"/>
      <c r="AP243" s="22"/>
      <c r="AQ243" s="22"/>
      <c r="AR243" s="22"/>
      <c r="AS243" s="22"/>
      <c r="AT243" s="22"/>
      <c r="AU243" s="22"/>
      <c r="AV243" s="22"/>
      <c r="AW243" s="22"/>
      <c r="AX243" s="22"/>
      <c r="AY243" s="22"/>
      <c r="AZ243" s="22"/>
      <c r="BA243" s="22"/>
      <c r="BB243" s="22"/>
      <c r="BC243" s="22"/>
      <c r="BD243" s="22"/>
      <c r="BE243" s="22"/>
      <c r="BF243" s="22"/>
      <c r="BG243" s="22"/>
      <c r="BH243" s="22"/>
      <c r="BI243" s="22"/>
      <c r="BJ243" s="22"/>
      <c r="BK243" s="22"/>
      <c r="BL243" s="22"/>
      <c r="BM243" s="22"/>
      <c r="BN243" s="22"/>
      <c r="BO243" s="82"/>
    </row>
    <row r="244" spans="1:67" s="25" customFormat="1" x14ac:dyDescent="0.2">
      <c r="A244" s="23"/>
      <c r="B244" s="27" t="s">
        <v>274</v>
      </c>
      <c r="C244" s="27" t="s">
        <v>221</v>
      </c>
      <c r="D244" s="27" t="s">
        <v>248</v>
      </c>
      <c r="E244" s="16"/>
      <c r="F244" s="17"/>
      <c r="G244" s="24"/>
      <c r="H244" s="19"/>
      <c r="I244" s="20">
        <f t="shared" si="158"/>
        <v>0</v>
      </c>
      <c r="J244" s="22"/>
      <c r="K244" s="22"/>
      <c r="L244" s="22"/>
      <c r="M244" s="22"/>
      <c r="N244" s="22"/>
      <c r="O244" s="22"/>
      <c r="P244" s="22"/>
      <c r="Q244" s="22"/>
      <c r="R244" s="22"/>
      <c r="S244" s="22"/>
      <c r="T244" s="22"/>
      <c r="U244" s="22"/>
      <c r="V244" s="22"/>
      <c r="W244" s="22"/>
      <c r="X244" s="22"/>
      <c r="Y244" s="22"/>
      <c r="Z244" s="22"/>
      <c r="AA244" s="22"/>
      <c r="AB244" s="22"/>
      <c r="AC244" s="22"/>
      <c r="AD244" s="22"/>
      <c r="AE244" s="22"/>
      <c r="AF244" s="22"/>
      <c r="AG244" s="22"/>
      <c r="AH244" s="22"/>
      <c r="AI244" s="22"/>
      <c r="AJ244" s="22"/>
      <c r="AK244" s="22"/>
      <c r="AL244" s="22"/>
      <c r="AM244" s="22"/>
      <c r="AN244" s="22"/>
      <c r="AO244" s="22"/>
      <c r="AP244" s="22"/>
      <c r="AQ244" s="22"/>
      <c r="AR244" s="22"/>
      <c r="AS244" s="22"/>
      <c r="AT244" s="22"/>
      <c r="AU244" s="22"/>
      <c r="AV244" s="22"/>
      <c r="AW244" s="22"/>
      <c r="AX244" s="22"/>
      <c r="AY244" s="22"/>
      <c r="AZ244" s="22"/>
      <c r="BA244" s="22"/>
      <c r="BB244" s="22"/>
      <c r="BC244" s="22"/>
      <c r="BD244" s="22"/>
      <c r="BE244" s="22"/>
      <c r="BF244" s="22"/>
      <c r="BG244" s="22"/>
      <c r="BH244" s="22"/>
      <c r="BI244" s="22"/>
      <c r="BJ244" s="22"/>
      <c r="BK244" s="22"/>
      <c r="BL244" s="22"/>
      <c r="BM244" s="22"/>
      <c r="BN244" s="22"/>
      <c r="BO244" s="82"/>
    </row>
    <row r="245" spans="1:67" s="25" customFormat="1" x14ac:dyDescent="0.2">
      <c r="A245" s="23"/>
      <c r="B245" s="27" t="s">
        <v>204</v>
      </c>
      <c r="C245" s="27" t="s">
        <v>264</v>
      </c>
      <c r="D245" s="27" t="s">
        <v>265</v>
      </c>
      <c r="E245" s="16"/>
      <c r="F245" s="17"/>
      <c r="G245" s="24"/>
      <c r="H245" s="19"/>
      <c r="I245" s="20">
        <f t="shared" si="158"/>
        <v>0</v>
      </c>
      <c r="J245" s="22"/>
      <c r="K245" s="22"/>
      <c r="L245" s="22"/>
      <c r="M245" s="22"/>
      <c r="N245" s="22"/>
      <c r="O245" s="22"/>
      <c r="P245" s="22"/>
      <c r="Q245" s="22"/>
      <c r="R245" s="22"/>
      <c r="S245" s="22"/>
      <c r="T245" s="22"/>
      <c r="U245" s="22"/>
      <c r="V245" s="22"/>
      <c r="W245" s="22"/>
      <c r="X245" s="22"/>
      <c r="Y245" s="22"/>
      <c r="Z245" s="22"/>
      <c r="AA245" s="22"/>
      <c r="AB245" s="22"/>
      <c r="AC245" s="22"/>
      <c r="AD245" s="22"/>
      <c r="AE245" s="22"/>
      <c r="AF245" s="22"/>
      <c r="AG245" s="22"/>
      <c r="AH245" s="22"/>
      <c r="AI245" s="22"/>
      <c r="AJ245" s="22"/>
      <c r="AK245" s="22"/>
      <c r="AL245" s="22"/>
      <c r="AM245" s="22"/>
      <c r="AN245" s="22"/>
      <c r="AO245" s="22"/>
      <c r="AP245" s="22"/>
      <c r="AQ245" s="22"/>
      <c r="AR245" s="22"/>
      <c r="AS245" s="22"/>
      <c r="AT245" s="22"/>
      <c r="AU245" s="22"/>
      <c r="AV245" s="22"/>
      <c r="AW245" s="22"/>
      <c r="AX245" s="22"/>
      <c r="AY245" s="22"/>
      <c r="AZ245" s="22"/>
      <c r="BA245" s="22"/>
      <c r="BB245" s="22"/>
      <c r="BC245" s="22"/>
      <c r="BD245" s="22"/>
      <c r="BE245" s="22"/>
      <c r="BF245" s="22"/>
      <c r="BG245" s="22"/>
      <c r="BH245" s="22"/>
      <c r="BI245" s="22"/>
      <c r="BJ245" s="22"/>
      <c r="BK245" s="22"/>
      <c r="BL245" s="22"/>
      <c r="BM245" s="22"/>
      <c r="BN245" s="22"/>
      <c r="BO245" s="82"/>
    </row>
    <row r="246" spans="1:67" s="25" customFormat="1" x14ac:dyDescent="0.2">
      <c r="A246" s="23"/>
      <c r="B246" s="27" t="s">
        <v>266</v>
      </c>
      <c r="C246" s="27" t="s">
        <v>267</v>
      </c>
      <c r="D246" s="27" t="s">
        <v>268</v>
      </c>
      <c r="E246" s="16"/>
      <c r="F246" s="17"/>
      <c r="G246" s="24"/>
      <c r="H246" s="19"/>
      <c r="I246" s="20">
        <f t="shared" si="158"/>
        <v>0</v>
      </c>
      <c r="J246" s="22"/>
      <c r="K246" s="22"/>
      <c r="L246" s="22"/>
      <c r="M246" s="22"/>
      <c r="N246" s="22"/>
      <c r="O246" s="22"/>
      <c r="P246" s="22"/>
      <c r="Q246" s="22"/>
      <c r="R246" s="22"/>
      <c r="S246" s="22"/>
      <c r="T246" s="22"/>
      <c r="U246" s="22"/>
      <c r="V246" s="22"/>
      <c r="W246" s="22"/>
      <c r="X246" s="22"/>
      <c r="Y246" s="22"/>
      <c r="Z246" s="22"/>
      <c r="AA246" s="22"/>
      <c r="AB246" s="22"/>
      <c r="AC246" s="22"/>
      <c r="AD246" s="22"/>
      <c r="AE246" s="22"/>
      <c r="AF246" s="22"/>
      <c r="AG246" s="22"/>
      <c r="AH246" s="22"/>
      <c r="AI246" s="22"/>
      <c r="AJ246" s="22"/>
      <c r="AK246" s="22"/>
      <c r="AL246" s="22"/>
      <c r="AM246" s="22"/>
      <c r="AN246" s="22"/>
      <c r="AO246" s="22"/>
      <c r="AP246" s="22"/>
      <c r="AQ246" s="22"/>
      <c r="AR246" s="22"/>
      <c r="AS246" s="22"/>
      <c r="AT246" s="22"/>
      <c r="AU246" s="22"/>
      <c r="AV246" s="22"/>
      <c r="AW246" s="22"/>
      <c r="AX246" s="22"/>
      <c r="AY246" s="22"/>
      <c r="AZ246" s="22"/>
      <c r="BA246" s="22"/>
      <c r="BB246" s="22"/>
      <c r="BC246" s="22"/>
      <c r="BD246" s="22"/>
      <c r="BE246" s="22"/>
      <c r="BF246" s="22"/>
      <c r="BG246" s="22"/>
      <c r="BH246" s="22"/>
      <c r="BI246" s="22"/>
      <c r="BJ246" s="22"/>
      <c r="BK246" s="22"/>
      <c r="BL246" s="22"/>
      <c r="BM246" s="22"/>
      <c r="BN246" s="22"/>
      <c r="BO246" s="82"/>
    </row>
    <row r="247" spans="1:67" s="25" customFormat="1" x14ac:dyDescent="0.2">
      <c r="A247" s="23"/>
      <c r="B247" s="27" t="s">
        <v>279</v>
      </c>
      <c r="C247" s="27" t="s">
        <v>164</v>
      </c>
      <c r="D247" s="14" t="s">
        <v>110</v>
      </c>
      <c r="E247" s="16"/>
      <c r="F247" s="17"/>
      <c r="G247" s="24"/>
      <c r="H247" s="19"/>
      <c r="I247" s="20">
        <f t="shared" si="158"/>
        <v>0</v>
      </c>
      <c r="J247" s="22"/>
      <c r="K247" s="22"/>
      <c r="L247" s="22"/>
      <c r="M247" s="22"/>
      <c r="N247" s="22"/>
      <c r="O247" s="22"/>
      <c r="P247" s="22"/>
      <c r="Q247" s="22"/>
      <c r="R247" s="22"/>
      <c r="S247" s="22"/>
      <c r="T247" s="22"/>
      <c r="U247" s="22"/>
      <c r="V247" s="22"/>
      <c r="W247" s="22"/>
      <c r="X247" s="22"/>
      <c r="Y247" s="22"/>
      <c r="Z247" s="22"/>
      <c r="AA247" s="22"/>
      <c r="AB247" s="22"/>
      <c r="AC247" s="22"/>
      <c r="AD247" s="22"/>
      <c r="AE247" s="22"/>
      <c r="AF247" s="22"/>
      <c r="AG247" s="22"/>
      <c r="AH247" s="22"/>
      <c r="AI247" s="22"/>
      <c r="AJ247" s="22"/>
      <c r="AK247" s="22"/>
      <c r="AL247" s="22"/>
      <c r="AM247" s="22"/>
      <c r="AN247" s="22"/>
      <c r="AO247" s="22"/>
      <c r="AP247" s="22"/>
      <c r="AQ247" s="22"/>
      <c r="AR247" s="22"/>
      <c r="AS247" s="22"/>
      <c r="AT247" s="22"/>
      <c r="AU247" s="22"/>
      <c r="AV247" s="22"/>
      <c r="AW247" s="22"/>
      <c r="AX247" s="22"/>
      <c r="AY247" s="22"/>
      <c r="AZ247" s="22"/>
      <c r="BA247" s="22"/>
      <c r="BB247" s="22"/>
      <c r="BC247" s="22"/>
      <c r="BD247" s="22"/>
      <c r="BE247" s="22"/>
      <c r="BF247" s="22"/>
      <c r="BG247" s="22"/>
      <c r="BH247" s="22"/>
      <c r="BI247" s="22"/>
      <c r="BJ247" s="22"/>
      <c r="BK247" s="22"/>
      <c r="BL247" s="22"/>
      <c r="BM247" s="22"/>
      <c r="BN247" s="22"/>
      <c r="BO247" s="82"/>
    </row>
    <row r="248" spans="1:67" s="25" customFormat="1" x14ac:dyDescent="0.2">
      <c r="A248" s="23"/>
      <c r="B248" s="27" t="s">
        <v>276</v>
      </c>
      <c r="C248" s="27" t="s">
        <v>275</v>
      </c>
      <c r="D248" s="27" t="s">
        <v>290</v>
      </c>
      <c r="E248" s="16"/>
      <c r="F248" s="17"/>
      <c r="G248" s="24"/>
      <c r="H248" s="19"/>
      <c r="I248" s="20">
        <f t="shared" si="158"/>
        <v>0</v>
      </c>
      <c r="J248" s="22"/>
      <c r="K248" s="22"/>
      <c r="L248" s="22"/>
      <c r="M248" s="22"/>
      <c r="N248" s="22"/>
      <c r="O248" s="22"/>
      <c r="P248" s="22"/>
      <c r="Q248" s="22"/>
      <c r="R248" s="22"/>
      <c r="S248" s="22"/>
      <c r="T248" s="22"/>
      <c r="U248" s="22"/>
      <c r="V248" s="22"/>
      <c r="W248" s="22"/>
      <c r="X248" s="22"/>
      <c r="Y248" s="22"/>
      <c r="Z248" s="22"/>
      <c r="AA248" s="22"/>
      <c r="AB248" s="22"/>
      <c r="AC248" s="22"/>
      <c r="AD248" s="22"/>
      <c r="AE248" s="22"/>
      <c r="AF248" s="22"/>
      <c r="AG248" s="22"/>
      <c r="AH248" s="22"/>
      <c r="AI248" s="22"/>
      <c r="AJ248" s="22"/>
      <c r="AK248" s="22"/>
      <c r="AL248" s="22"/>
      <c r="AM248" s="22"/>
      <c r="AN248" s="22"/>
      <c r="AO248" s="22"/>
      <c r="AP248" s="22"/>
      <c r="AQ248" s="22"/>
      <c r="AR248" s="22"/>
      <c r="AS248" s="22"/>
      <c r="AT248" s="22"/>
      <c r="AU248" s="22"/>
      <c r="AV248" s="22"/>
      <c r="AW248" s="22"/>
      <c r="AX248" s="22"/>
      <c r="AY248" s="22"/>
      <c r="AZ248" s="22"/>
      <c r="BA248" s="22"/>
      <c r="BB248" s="22"/>
      <c r="BC248" s="22"/>
      <c r="BD248" s="22"/>
      <c r="BE248" s="22"/>
      <c r="BF248" s="22"/>
      <c r="BG248" s="22"/>
      <c r="BH248" s="22"/>
      <c r="BI248" s="22"/>
      <c r="BJ248" s="22"/>
      <c r="BK248" s="22"/>
      <c r="BL248" s="22"/>
      <c r="BM248" s="22"/>
      <c r="BN248" s="22"/>
      <c r="BO248" s="82"/>
    </row>
    <row r="249" spans="1:67" s="25" customFormat="1" x14ac:dyDescent="0.2">
      <c r="A249" s="23"/>
      <c r="B249" s="27" t="s">
        <v>270</v>
      </c>
      <c r="C249" s="27" t="s">
        <v>277</v>
      </c>
      <c r="D249" s="130"/>
      <c r="E249" s="31"/>
      <c r="F249" s="17"/>
      <c r="G249" s="24"/>
      <c r="H249" s="19"/>
      <c r="I249" s="20">
        <f t="shared" si="158"/>
        <v>0</v>
      </c>
      <c r="J249" s="22"/>
      <c r="K249" s="22"/>
      <c r="L249" s="22"/>
      <c r="M249" s="22"/>
      <c r="N249" s="22"/>
      <c r="O249" s="22"/>
      <c r="P249" s="22"/>
      <c r="Q249" s="22"/>
      <c r="R249" s="22"/>
      <c r="S249" s="22"/>
      <c r="T249" s="22"/>
      <c r="U249" s="22"/>
      <c r="V249" s="22"/>
      <c r="W249" s="22"/>
      <c r="X249" s="22"/>
      <c r="Y249" s="22"/>
      <c r="Z249" s="22"/>
      <c r="AA249" s="22"/>
      <c r="AB249" s="22"/>
      <c r="AC249" s="22"/>
      <c r="AD249" s="22"/>
      <c r="AE249" s="22"/>
      <c r="AF249" s="22"/>
      <c r="AG249" s="22"/>
      <c r="AH249" s="22"/>
      <c r="AI249" s="22"/>
      <c r="AJ249" s="22"/>
      <c r="AK249" s="22"/>
      <c r="AL249" s="22"/>
      <c r="AM249" s="22"/>
      <c r="AN249" s="22"/>
      <c r="AO249" s="22"/>
      <c r="AP249" s="22"/>
      <c r="AQ249" s="22"/>
      <c r="AR249" s="22"/>
      <c r="AS249" s="22"/>
      <c r="AT249" s="22"/>
      <c r="AU249" s="22"/>
      <c r="AV249" s="22"/>
      <c r="AW249" s="22"/>
      <c r="AX249" s="22"/>
      <c r="AY249" s="22"/>
      <c r="AZ249" s="22"/>
      <c r="BA249" s="22"/>
      <c r="BB249" s="22"/>
      <c r="BC249" s="22"/>
      <c r="BD249" s="22"/>
      <c r="BE249" s="22"/>
      <c r="BF249" s="22"/>
      <c r="BG249" s="22"/>
      <c r="BH249" s="22"/>
      <c r="BI249" s="22"/>
      <c r="BJ249" s="22"/>
      <c r="BK249" s="22"/>
      <c r="BL249" s="22"/>
      <c r="BM249" s="22"/>
      <c r="BN249" s="22"/>
      <c r="BO249" s="82"/>
    </row>
    <row r="250" spans="1:67" s="25" customFormat="1" ht="91" x14ac:dyDescent="0.2">
      <c r="A250" s="117"/>
      <c r="B250" s="124" t="s">
        <v>146</v>
      </c>
      <c r="C250" s="123" t="s">
        <v>408</v>
      </c>
      <c r="D250" s="197" t="s">
        <v>1115</v>
      </c>
      <c r="E250" s="31" t="s">
        <v>55</v>
      </c>
      <c r="F250" s="17"/>
      <c r="G250" s="24"/>
      <c r="H250" s="19"/>
      <c r="I250" s="20">
        <f t="shared" si="158"/>
        <v>0</v>
      </c>
      <c r="J250" s="22"/>
      <c r="K250" s="22"/>
      <c r="L250" s="22"/>
      <c r="M250" s="22"/>
      <c r="N250" s="22"/>
      <c r="O250" s="22"/>
      <c r="P250" s="22"/>
      <c r="Q250" s="22"/>
      <c r="R250" s="22"/>
      <c r="S250" s="22"/>
      <c r="T250" s="22"/>
      <c r="U250" s="22"/>
      <c r="V250" s="22"/>
      <c r="W250" s="22"/>
      <c r="X250" s="22"/>
      <c r="Y250" s="22"/>
      <c r="Z250" s="22"/>
      <c r="AA250" s="22"/>
      <c r="AB250" s="22"/>
      <c r="AC250" s="22"/>
      <c r="AD250" s="22"/>
      <c r="AE250" s="22"/>
      <c r="AF250" s="22"/>
      <c r="AG250" s="22"/>
      <c r="AH250" s="22"/>
      <c r="AI250" s="22"/>
      <c r="AJ250" s="22"/>
      <c r="AK250" s="22"/>
      <c r="AL250" s="22"/>
      <c r="AM250" s="22"/>
      <c r="AN250" s="22"/>
      <c r="AO250" s="22"/>
      <c r="AP250" s="22"/>
      <c r="AQ250" s="22"/>
      <c r="AR250" s="22"/>
      <c r="AS250" s="22"/>
      <c r="AT250" s="22"/>
      <c r="AU250" s="22"/>
      <c r="AV250" s="22"/>
      <c r="AW250" s="22"/>
      <c r="AX250" s="22"/>
      <c r="AY250" s="22"/>
      <c r="AZ250" s="22"/>
      <c r="BA250" s="22"/>
      <c r="BB250" s="22"/>
      <c r="BC250" s="22"/>
      <c r="BD250" s="22"/>
      <c r="BE250" s="22"/>
      <c r="BF250" s="22"/>
      <c r="BG250" s="22"/>
      <c r="BH250" s="22"/>
      <c r="BI250" s="22"/>
      <c r="BJ250" s="22"/>
      <c r="BK250" s="22"/>
      <c r="BL250" s="22"/>
      <c r="BM250" s="22"/>
      <c r="BN250" s="22"/>
      <c r="BO250" s="82"/>
    </row>
    <row r="251" spans="1:67" ht="13.5" thickBot="1" x14ac:dyDescent="0.25">
      <c r="A251" s="32" t="s">
        <v>49</v>
      </c>
      <c r="B251" s="101" t="s">
        <v>311</v>
      </c>
      <c r="C251" s="113"/>
      <c r="D251" s="113"/>
      <c r="E251" s="113"/>
      <c r="F251" s="34"/>
      <c r="G251" s="114"/>
      <c r="H251" s="102"/>
      <c r="I251" s="37"/>
      <c r="J251" s="38" t="s">
        <v>72</v>
      </c>
      <c r="K251" s="38" t="s">
        <v>72</v>
      </c>
      <c r="L251" s="38" t="s">
        <v>72</v>
      </c>
      <c r="M251" s="38" t="s">
        <v>72</v>
      </c>
      <c r="N251" s="38" t="s">
        <v>72</v>
      </c>
      <c r="O251" s="38" t="s">
        <v>72</v>
      </c>
      <c r="P251" s="38" t="s">
        <v>72</v>
      </c>
      <c r="Q251" s="38" t="s">
        <v>72</v>
      </c>
      <c r="R251" s="38" t="s">
        <v>72</v>
      </c>
      <c r="S251" s="38" t="s">
        <v>72</v>
      </c>
      <c r="T251" s="38" t="s">
        <v>72</v>
      </c>
      <c r="U251" s="38" t="s">
        <v>72</v>
      </c>
      <c r="V251" s="38" t="s">
        <v>72</v>
      </c>
      <c r="W251" s="38" t="s">
        <v>72</v>
      </c>
      <c r="X251" s="38" t="s">
        <v>72</v>
      </c>
      <c r="Y251" s="38" t="s">
        <v>72</v>
      </c>
      <c r="Z251" s="38" t="s">
        <v>72</v>
      </c>
      <c r="AA251" s="38" t="s">
        <v>72</v>
      </c>
      <c r="AB251" s="38" t="s">
        <v>72</v>
      </c>
      <c r="AC251" s="38" t="s">
        <v>72</v>
      </c>
      <c r="AD251" s="38" t="s">
        <v>72</v>
      </c>
      <c r="AE251" s="38" t="s">
        <v>72</v>
      </c>
      <c r="AF251" s="38" t="s">
        <v>72</v>
      </c>
      <c r="AG251" s="38" t="s">
        <v>72</v>
      </c>
      <c r="AH251" s="38" t="s">
        <v>72</v>
      </c>
      <c r="AI251" s="38" t="s">
        <v>72</v>
      </c>
      <c r="AJ251" s="38" t="s">
        <v>72</v>
      </c>
      <c r="AK251" s="38" t="s">
        <v>72</v>
      </c>
      <c r="AL251" s="38" t="s">
        <v>72</v>
      </c>
      <c r="AM251" s="38" t="s">
        <v>72</v>
      </c>
      <c r="AN251" s="38" t="s">
        <v>72</v>
      </c>
      <c r="AO251" s="38" t="s">
        <v>72</v>
      </c>
      <c r="AP251" s="38" t="s">
        <v>72</v>
      </c>
      <c r="AQ251" s="38" t="s">
        <v>72</v>
      </c>
      <c r="AR251" s="38" t="s">
        <v>72</v>
      </c>
      <c r="AS251" s="38" t="s">
        <v>72</v>
      </c>
      <c r="AT251" s="38" t="s">
        <v>72</v>
      </c>
      <c r="AU251" s="38" t="s">
        <v>72</v>
      </c>
      <c r="AV251" s="38" t="s">
        <v>72</v>
      </c>
      <c r="AW251" s="38" t="s">
        <v>72</v>
      </c>
      <c r="AX251" s="38" t="s">
        <v>72</v>
      </c>
      <c r="AY251" s="38" t="s">
        <v>72</v>
      </c>
      <c r="AZ251" s="38" t="s">
        <v>72</v>
      </c>
      <c r="BA251" s="38" t="s">
        <v>72</v>
      </c>
      <c r="BB251" s="38" t="s">
        <v>72</v>
      </c>
      <c r="BC251" s="38" t="s">
        <v>72</v>
      </c>
      <c r="BD251" s="38" t="s">
        <v>72</v>
      </c>
      <c r="BE251" s="38" t="s">
        <v>72</v>
      </c>
      <c r="BF251" s="38" t="s">
        <v>72</v>
      </c>
      <c r="BG251" s="38" t="s">
        <v>72</v>
      </c>
      <c r="BH251" s="38" t="s">
        <v>72</v>
      </c>
      <c r="BI251" s="38" t="s">
        <v>72</v>
      </c>
      <c r="BJ251" s="38" t="s">
        <v>72</v>
      </c>
      <c r="BK251" s="38" t="s">
        <v>72</v>
      </c>
      <c r="BL251" s="38" t="s">
        <v>72</v>
      </c>
      <c r="BM251" s="38" t="s">
        <v>72</v>
      </c>
      <c r="BN251" s="38" t="s">
        <v>72</v>
      </c>
      <c r="BO251" s="83" t="s">
        <v>72</v>
      </c>
    </row>
    <row r="252" spans="1:67" ht="13.5" thickBot="1" x14ac:dyDescent="0.25">
      <c r="B252" s="25"/>
      <c r="C252" s="25"/>
      <c r="E252" s="39" t="s">
        <v>62</v>
      </c>
      <c r="F252" s="40">
        <f>AVERAGE(F218:F251)</f>
        <v>4928.5714285714284</v>
      </c>
      <c r="G252" s="26"/>
      <c r="H252" s="210" t="s">
        <v>309</v>
      </c>
      <c r="I252" s="211"/>
      <c r="J252" s="22">
        <f t="shared" ref="J252:BN252" si="159">SUM(COUNTIF(J218:J251,"&gt;×"))</f>
        <v>21</v>
      </c>
      <c r="K252" s="22">
        <f t="shared" si="159"/>
        <v>18</v>
      </c>
      <c r="L252" s="22">
        <f t="shared" si="159"/>
        <v>19</v>
      </c>
      <c r="M252" s="22">
        <f t="shared" si="159"/>
        <v>5</v>
      </c>
      <c r="N252" s="22">
        <f t="shared" si="159"/>
        <v>3</v>
      </c>
      <c r="O252" s="22">
        <f t="shared" si="159"/>
        <v>0</v>
      </c>
      <c r="P252" s="22">
        <f>SUM(COUNTIF(P218:P251,"&gt;×"))</f>
        <v>0</v>
      </c>
      <c r="Q252" s="22">
        <f>SUM(COUNTIF(Q218:Q251,"&gt;×"))</f>
        <v>0</v>
      </c>
      <c r="R252" s="22">
        <f t="shared" si="159"/>
        <v>0</v>
      </c>
      <c r="S252" s="22">
        <f t="shared" ref="S252:AG252" si="160">SUM(COUNTIF(S218:S251,"&gt;×"))</f>
        <v>0</v>
      </c>
      <c r="T252" s="22">
        <f t="shared" si="160"/>
        <v>0</v>
      </c>
      <c r="U252" s="22">
        <f>SUM(COUNTIF(U218:U251,"&gt;×"))</f>
        <v>0</v>
      </c>
      <c r="V252" s="22">
        <f>SUM(COUNTIF(V218:V251,"&gt;×"))</f>
        <v>0</v>
      </c>
      <c r="W252" s="22">
        <f>SUM(COUNTIF(W218:W251,"&gt;×"))</f>
        <v>0</v>
      </c>
      <c r="X252" s="22">
        <f>SUM(COUNTIF(X218:X251,"&gt;×"))</f>
        <v>0</v>
      </c>
      <c r="Y252" s="22">
        <f t="shared" si="160"/>
        <v>0</v>
      </c>
      <c r="Z252" s="22">
        <f>SUM(COUNTIF(Z218:Z251,"&gt;×"))</f>
        <v>0</v>
      </c>
      <c r="AA252" s="22">
        <f>SUM(COUNTIF(AA218:AA251,"&gt;×"))</f>
        <v>1</v>
      </c>
      <c r="AB252" s="22">
        <f>SUM(COUNTIF(AB243:AB251,"&gt;×"))</f>
        <v>0</v>
      </c>
      <c r="AC252" s="22">
        <f>SUM(COUNTIF(AC243:AC251,"&gt;×"))</f>
        <v>0</v>
      </c>
      <c r="AD252" s="22">
        <f t="shared" si="160"/>
        <v>0</v>
      </c>
      <c r="AE252" s="22">
        <f t="shared" si="160"/>
        <v>0</v>
      </c>
      <c r="AF252" s="22">
        <f t="shared" si="160"/>
        <v>0</v>
      </c>
      <c r="AG252" s="22">
        <f t="shared" si="160"/>
        <v>3</v>
      </c>
      <c r="AH252" s="22">
        <f t="shared" si="159"/>
        <v>0</v>
      </c>
      <c r="AI252" s="22">
        <f t="shared" si="159"/>
        <v>0</v>
      </c>
      <c r="AJ252" s="22">
        <f t="shared" si="159"/>
        <v>1</v>
      </c>
      <c r="AK252" s="22">
        <f t="shared" si="159"/>
        <v>1</v>
      </c>
      <c r="AL252" s="22">
        <f t="shared" si="159"/>
        <v>1</v>
      </c>
      <c r="AM252" s="22">
        <f t="shared" si="159"/>
        <v>0</v>
      </c>
      <c r="AN252" s="22">
        <f t="shared" si="159"/>
        <v>0</v>
      </c>
      <c r="AO252" s="22">
        <f t="shared" si="159"/>
        <v>0</v>
      </c>
      <c r="AP252" s="22">
        <f t="shared" si="159"/>
        <v>0</v>
      </c>
      <c r="AQ252" s="22">
        <f>SUM(COUNTIF(AQ218:AQ251,"&gt;×"))</f>
        <v>7</v>
      </c>
      <c r="AR252" s="22">
        <f t="shared" si="159"/>
        <v>1</v>
      </c>
      <c r="AS252" s="22">
        <f t="shared" si="159"/>
        <v>1</v>
      </c>
      <c r="AT252" s="22">
        <f t="shared" si="159"/>
        <v>0</v>
      </c>
      <c r="AU252" s="22">
        <f t="shared" si="159"/>
        <v>0</v>
      </c>
      <c r="AV252" s="22">
        <f t="shared" si="159"/>
        <v>1</v>
      </c>
      <c r="AW252" s="22">
        <f t="shared" si="159"/>
        <v>1</v>
      </c>
      <c r="AX252" s="22">
        <f t="shared" si="159"/>
        <v>0</v>
      </c>
      <c r="AY252" s="22">
        <f t="shared" si="159"/>
        <v>0</v>
      </c>
      <c r="AZ252" s="22">
        <f t="shared" si="159"/>
        <v>0</v>
      </c>
      <c r="BA252" s="22">
        <f t="shared" si="159"/>
        <v>0</v>
      </c>
      <c r="BB252" s="22">
        <f t="shared" si="159"/>
        <v>0</v>
      </c>
      <c r="BC252" s="22">
        <f t="shared" si="159"/>
        <v>0</v>
      </c>
      <c r="BD252" s="22">
        <f t="shared" si="159"/>
        <v>0</v>
      </c>
      <c r="BE252" s="22">
        <f t="shared" si="159"/>
        <v>0</v>
      </c>
      <c r="BF252" s="22">
        <f t="shared" si="159"/>
        <v>0</v>
      </c>
      <c r="BG252" s="22">
        <f t="shared" si="159"/>
        <v>0</v>
      </c>
      <c r="BH252" s="22">
        <f t="shared" si="159"/>
        <v>0</v>
      </c>
      <c r="BI252" s="22">
        <f t="shared" si="159"/>
        <v>0</v>
      </c>
      <c r="BJ252" s="22">
        <f t="shared" si="159"/>
        <v>0</v>
      </c>
      <c r="BK252" s="22">
        <f t="shared" si="159"/>
        <v>0</v>
      </c>
      <c r="BL252" s="22">
        <f t="shared" si="159"/>
        <v>0</v>
      </c>
      <c r="BM252" s="22">
        <f t="shared" si="159"/>
        <v>0</v>
      </c>
      <c r="BN252" s="22">
        <f t="shared" si="159"/>
        <v>0</v>
      </c>
      <c r="BO252" s="82">
        <f>SUM(COUNTIF(BO218:BO251,"&gt;×"))</f>
        <v>0</v>
      </c>
    </row>
    <row r="253" spans="1:67" ht="13.5" thickBot="1" x14ac:dyDescent="0.25">
      <c r="B253" s="25"/>
      <c r="C253" s="25"/>
      <c r="D253" s="25"/>
      <c r="E253" s="25"/>
      <c r="F253" s="41"/>
      <c r="G253" s="26"/>
      <c r="H253" s="212" t="s">
        <v>64</v>
      </c>
      <c r="I253" s="213"/>
      <c r="J253" s="42">
        <f t="shared" ref="J253:BN253" si="161">SUM(J252+J207)</f>
        <v>96</v>
      </c>
      <c r="K253" s="42">
        <f t="shared" si="161"/>
        <v>82</v>
      </c>
      <c r="L253" s="42">
        <f t="shared" si="161"/>
        <v>61</v>
      </c>
      <c r="M253" s="42">
        <f t="shared" si="161"/>
        <v>36</v>
      </c>
      <c r="N253" s="42">
        <f t="shared" si="161"/>
        <v>6</v>
      </c>
      <c r="O253" s="42">
        <f t="shared" si="161"/>
        <v>0</v>
      </c>
      <c r="P253" s="42">
        <f>SUM(P252+P207)</f>
        <v>0</v>
      </c>
      <c r="Q253" s="42">
        <f>SUM(Q252+Q207)</f>
        <v>0</v>
      </c>
      <c r="R253" s="42">
        <f t="shared" si="161"/>
        <v>0</v>
      </c>
      <c r="S253" s="42">
        <f t="shared" ref="S253:AG253" si="162">SUM(S252+S207)</f>
        <v>0</v>
      </c>
      <c r="T253" s="42">
        <f t="shared" si="162"/>
        <v>0</v>
      </c>
      <c r="U253" s="42">
        <f>SUM(U252+U207)</f>
        <v>0</v>
      </c>
      <c r="V253" s="42">
        <f>SUM(V252+V207)</f>
        <v>2</v>
      </c>
      <c r="W253" s="42">
        <f>SUM(W252+W207)</f>
        <v>0</v>
      </c>
      <c r="X253" s="42">
        <f>SUM(X252+X207)</f>
        <v>0</v>
      </c>
      <c r="Y253" s="42">
        <f t="shared" si="162"/>
        <v>0</v>
      </c>
      <c r="Z253" s="42">
        <f>SUM(Z252+Z207)</f>
        <v>14</v>
      </c>
      <c r="AA253" s="42">
        <f>SUM(AA252+AA207)</f>
        <v>1</v>
      </c>
      <c r="AB253" s="42">
        <f>SUM(AB252+AB232)</f>
        <v>0</v>
      </c>
      <c r="AC253" s="42">
        <f>SUM(AC252+AC232)</f>
        <v>0</v>
      </c>
      <c r="AD253" s="42">
        <f t="shared" si="162"/>
        <v>0</v>
      </c>
      <c r="AE253" s="42">
        <f t="shared" si="162"/>
        <v>0</v>
      </c>
      <c r="AF253" s="42">
        <f t="shared" si="162"/>
        <v>0</v>
      </c>
      <c r="AG253" s="42">
        <f t="shared" si="162"/>
        <v>3</v>
      </c>
      <c r="AH253" s="42">
        <f t="shared" si="161"/>
        <v>0</v>
      </c>
      <c r="AI253" s="42">
        <f t="shared" si="161"/>
        <v>0</v>
      </c>
      <c r="AJ253" s="42">
        <f t="shared" si="161"/>
        <v>13</v>
      </c>
      <c r="AK253" s="42">
        <f t="shared" si="161"/>
        <v>7</v>
      </c>
      <c r="AL253" s="42">
        <f t="shared" si="161"/>
        <v>13</v>
      </c>
      <c r="AM253" s="42">
        <f t="shared" si="161"/>
        <v>4</v>
      </c>
      <c r="AN253" s="42">
        <f t="shared" si="161"/>
        <v>9</v>
      </c>
      <c r="AO253" s="42">
        <f t="shared" si="161"/>
        <v>12</v>
      </c>
      <c r="AP253" s="42">
        <f t="shared" si="161"/>
        <v>2</v>
      </c>
      <c r="AQ253" s="42">
        <f>SUM(AQ252+AQ207)</f>
        <v>40</v>
      </c>
      <c r="AR253" s="42">
        <f t="shared" si="161"/>
        <v>2</v>
      </c>
      <c r="AS253" s="42">
        <f t="shared" si="161"/>
        <v>8</v>
      </c>
      <c r="AT253" s="42">
        <f t="shared" si="161"/>
        <v>2</v>
      </c>
      <c r="AU253" s="42">
        <f t="shared" si="161"/>
        <v>1</v>
      </c>
      <c r="AV253" s="42">
        <f t="shared" si="161"/>
        <v>1</v>
      </c>
      <c r="AW253" s="42">
        <f t="shared" si="161"/>
        <v>6</v>
      </c>
      <c r="AX253" s="42">
        <f t="shared" si="161"/>
        <v>2</v>
      </c>
      <c r="AY253" s="42">
        <f t="shared" si="161"/>
        <v>4</v>
      </c>
      <c r="AZ253" s="42">
        <f t="shared" si="161"/>
        <v>2</v>
      </c>
      <c r="BA253" s="42">
        <f t="shared" si="161"/>
        <v>1</v>
      </c>
      <c r="BB253" s="42">
        <f t="shared" si="161"/>
        <v>17</v>
      </c>
      <c r="BC253" s="42">
        <f t="shared" si="161"/>
        <v>14</v>
      </c>
      <c r="BD253" s="42">
        <f t="shared" si="161"/>
        <v>3</v>
      </c>
      <c r="BE253" s="42">
        <f t="shared" si="161"/>
        <v>18</v>
      </c>
      <c r="BF253" s="42">
        <f t="shared" si="161"/>
        <v>14</v>
      </c>
      <c r="BG253" s="42">
        <f t="shared" si="161"/>
        <v>12</v>
      </c>
      <c r="BH253" s="42">
        <f t="shared" si="161"/>
        <v>12</v>
      </c>
      <c r="BI253" s="42">
        <f t="shared" si="161"/>
        <v>9</v>
      </c>
      <c r="BJ253" s="42">
        <f t="shared" si="161"/>
        <v>8</v>
      </c>
      <c r="BK253" s="42">
        <f t="shared" si="161"/>
        <v>3</v>
      </c>
      <c r="BL253" s="42">
        <f t="shared" si="161"/>
        <v>2</v>
      </c>
      <c r="BM253" s="42">
        <f t="shared" si="161"/>
        <v>2</v>
      </c>
      <c r="BN253" s="42">
        <f t="shared" si="161"/>
        <v>2</v>
      </c>
      <c r="BO253" s="88">
        <f>SUM(BO252+BO207)</f>
        <v>0</v>
      </c>
    </row>
    <row r="254" spans="1:67" x14ac:dyDescent="0.2">
      <c r="A254" s="25"/>
      <c r="B254" s="25"/>
      <c r="F254" s="41"/>
      <c r="G254" s="26"/>
      <c r="H254" s="210" t="s">
        <v>310</v>
      </c>
      <c r="I254" s="211"/>
      <c r="J254" s="43">
        <f t="shared" ref="J254:BN254" si="163">SUM(COUNTIF(J218:J251,"&gt;=幹事"))</f>
        <v>5</v>
      </c>
      <c r="K254" s="43">
        <f t="shared" si="163"/>
        <v>4</v>
      </c>
      <c r="L254" s="43">
        <f t="shared" si="163"/>
        <v>3</v>
      </c>
      <c r="M254" s="43">
        <f t="shared" si="163"/>
        <v>2</v>
      </c>
      <c r="N254" s="43">
        <f t="shared" si="163"/>
        <v>0</v>
      </c>
      <c r="O254" s="43">
        <f t="shared" si="163"/>
        <v>0</v>
      </c>
      <c r="P254" s="43">
        <f>SUM(COUNTIF(P218:P251,"&gt;=幹事"))</f>
        <v>0</v>
      </c>
      <c r="Q254" s="43">
        <f>SUM(COUNTIF(Q218:Q251,"&gt;=幹事"))</f>
        <v>0</v>
      </c>
      <c r="R254" s="43">
        <f t="shared" si="163"/>
        <v>0</v>
      </c>
      <c r="S254" s="43">
        <f t="shared" ref="S254:AG254" si="164">SUM(COUNTIF(S218:S251,"&gt;=幹事"))</f>
        <v>0</v>
      </c>
      <c r="T254" s="43">
        <f t="shared" si="164"/>
        <v>0</v>
      </c>
      <c r="U254" s="43">
        <f>SUM(COUNTIF(U218:U251,"&gt;=幹事"))</f>
        <v>0</v>
      </c>
      <c r="V254" s="43">
        <f>SUM(COUNTIF(V218:V251,"&gt;=幹事"))</f>
        <v>0</v>
      </c>
      <c r="W254" s="43">
        <f>SUM(COUNTIF(W218:W251,"&gt;=幹事"))</f>
        <v>0</v>
      </c>
      <c r="X254" s="43">
        <f>SUM(COUNTIF(X218:X251,"&gt;=幹事"))</f>
        <v>0</v>
      </c>
      <c r="Y254" s="43">
        <f t="shared" si="164"/>
        <v>0</v>
      </c>
      <c r="Z254" s="43">
        <f>SUM(COUNTIF(Z218:Z251,"&gt;=幹事"))</f>
        <v>0</v>
      </c>
      <c r="AA254" s="43">
        <f>SUM(COUNTIF(AA218:AA251,"&gt;=幹事"))</f>
        <v>0</v>
      </c>
      <c r="AB254" s="43">
        <f>SUM(COUNTIF(AB243:AB251,"&gt;=幹事"))</f>
        <v>0</v>
      </c>
      <c r="AC254" s="43">
        <f>SUM(COUNTIF(AC243:AC251,"&gt;=幹事"))</f>
        <v>0</v>
      </c>
      <c r="AD254" s="43">
        <f t="shared" si="164"/>
        <v>0</v>
      </c>
      <c r="AE254" s="43">
        <f t="shared" si="164"/>
        <v>0</v>
      </c>
      <c r="AF254" s="43">
        <f t="shared" si="164"/>
        <v>0</v>
      </c>
      <c r="AG254" s="43">
        <f t="shared" si="164"/>
        <v>1</v>
      </c>
      <c r="AH254" s="43">
        <f t="shared" si="163"/>
        <v>0</v>
      </c>
      <c r="AI254" s="43">
        <f t="shared" si="163"/>
        <v>0</v>
      </c>
      <c r="AJ254" s="43">
        <f t="shared" si="163"/>
        <v>1</v>
      </c>
      <c r="AK254" s="43">
        <f t="shared" si="163"/>
        <v>0</v>
      </c>
      <c r="AL254" s="43">
        <f t="shared" si="163"/>
        <v>1</v>
      </c>
      <c r="AM254" s="43">
        <f t="shared" si="163"/>
        <v>0</v>
      </c>
      <c r="AN254" s="43">
        <f t="shared" si="163"/>
        <v>0</v>
      </c>
      <c r="AO254" s="43">
        <f t="shared" si="163"/>
        <v>0</v>
      </c>
      <c r="AP254" s="43">
        <f t="shared" si="163"/>
        <v>0</v>
      </c>
      <c r="AQ254" s="43">
        <f>SUM(COUNTIF(AQ218:AQ251,"&gt;=幹事"))</f>
        <v>3</v>
      </c>
      <c r="AR254" s="43">
        <f t="shared" si="163"/>
        <v>0</v>
      </c>
      <c r="AS254" s="43">
        <f t="shared" si="163"/>
        <v>1</v>
      </c>
      <c r="AT254" s="43">
        <f t="shared" si="163"/>
        <v>0</v>
      </c>
      <c r="AU254" s="43">
        <f t="shared" si="163"/>
        <v>0</v>
      </c>
      <c r="AV254" s="43">
        <f t="shared" si="163"/>
        <v>0</v>
      </c>
      <c r="AW254" s="43">
        <f t="shared" si="163"/>
        <v>0</v>
      </c>
      <c r="AX254" s="43">
        <f t="shared" si="163"/>
        <v>0</v>
      </c>
      <c r="AY254" s="43">
        <f t="shared" si="163"/>
        <v>0</v>
      </c>
      <c r="AZ254" s="43">
        <f t="shared" si="163"/>
        <v>0</v>
      </c>
      <c r="BA254" s="43">
        <f t="shared" si="163"/>
        <v>0</v>
      </c>
      <c r="BB254" s="43">
        <f t="shared" si="163"/>
        <v>0</v>
      </c>
      <c r="BC254" s="43">
        <f t="shared" si="163"/>
        <v>0</v>
      </c>
      <c r="BD254" s="43">
        <f t="shared" si="163"/>
        <v>0</v>
      </c>
      <c r="BE254" s="43">
        <f t="shared" si="163"/>
        <v>0</v>
      </c>
      <c r="BF254" s="43">
        <f t="shared" si="163"/>
        <v>0</v>
      </c>
      <c r="BG254" s="43">
        <f t="shared" si="163"/>
        <v>0</v>
      </c>
      <c r="BH254" s="43">
        <f t="shared" si="163"/>
        <v>0</v>
      </c>
      <c r="BI254" s="43">
        <f t="shared" si="163"/>
        <v>0</v>
      </c>
      <c r="BJ254" s="43">
        <f t="shared" si="163"/>
        <v>0</v>
      </c>
      <c r="BK254" s="43">
        <f t="shared" si="163"/>
        <v>0</v>
      </c>
      <c r="BL254" s="43">
        <f t="shared" si="163"/>
        <v>0</v>
      </c>
      <c r="BM254" s="43">
        <f t="shared" si="163"/>
        <v>0</v>
      </c>
      <c r="BN254" s="43">
        <f t="shared" si="163"/>
        <v>0</v>
      </c>
      <c r="BO254" s="86">
        <f>SUM(COUNTIF(BO218:BO251,"&gt;=幹事"))</f>
        <v>0</v>
      </c>
    </row>
    <row r="255" spans="1:67" ht="13.5" thickBot="1" x14ac:dyDescent="0.25">
      <c r="A255" s="25"/>
      <c r="B255" s="25"/>
      <c r="F255" s="41"/>
      <c r="G255" s="26"/>
      <c r="H255" s="212" t="s">
        <v>66</v>
      </c>
      <c r="I255" s="213"/>
      <c r="J255" s="69">
        <f t="shared" ref="J255:BN255" si="165">SUM(J254+J209)</f>
        <v>16</v>
      </c>
      <c r="K255" s="69">
        <f t="shared" si="165"/>
        <v>13</v>
      </c>
      <c r="L255" s="69">
        <f t="shared" si="165"/>
        <v>9</v>
      </c>
      <c r="M255" s="69">
        <f t="shared" si="165"/>
        <v>10</v>
      </c>
      <c r="N255" s="69">
        <f t="shared" si="165"/>
        <v>1</v>
      </c>
      <c r="O255" s="69">
        <f t="shared" si="165"/>
        <v>0</v>
      </c>
      <c r="P255" s="69">
        <f>SUM(P254+P209)</f>
        <v>0</v>
      </c>
      <c r="Q255" s="69">
        <f>SUM(Q254+Q209)</f>
        <v>0</v>
      </c>
      <c r="R255" s="69">
        <f t="shared" si="165"/>
        <v>0</v>
      </c>
      <c r="S255" s="69">
        <f t="shared" ref="S255:AG255" si="166">SUM(S254+S209)</f>
        <v>0</v>
      </c>
      <c r="T255" s="69">
        <f t="shared" si="166"/>
        <v>0</v>
      </c>
      <c r="U255" s="69">
        <f>SUM(U254+U209)</f>
        <v>0</v>
      </c>
      <c r="V255" s="69">
        <f>SUM(V254+V209)</f>
        <v>0</v>
      </c>
      <c r="W255" s="69">
        <f>SUM(W254+W209)</f>
        <v>0</v>
      </c>
      <c r="X255" s="69">
        <f>SUM(X254+X209)</f>
        <v>0</v>
      </c>
      <c r="Y255" s="69">
        <f t="shared" si="166"/>
        <v>0</v>
      </c>
      <c r="Z255" s="69">
        <f>SUM(Z254+Z209)</f>
        <v>2</v>
      </c>
      <c r="AA255" s="69">
        <f>SUM(AA254+AA209)</f>
        <v>0</v>
      </c>
      <c r="AB255" s="69">
        <f>SUM(AB254+AB234)</f>
        <v>0</v>
      </c>
      <c r="AC255" s="69">
        <f>SUM(AC254+AC234)</f>
        <v>0</v>
      </c>
      <c r="AD255" s="69">
        <f t="shared" si="166"/>
        <v>0</v>
      </c>
      <c r="AE255" s="69">
        <f t="shared" si="166"/>
        <v>0</v>
      </c>
      <c r="AF255" s="69">
        <f t="shared" si="166"/>
        <v>0</v>
      </c>
      <c r="AG255" s="69">
        <f t="shared" si="166"/>
        <v>1</v>
      </c>
      <c r="AH255" s="69">
        <f t="shared" si="165"/>
        <v>0</v>
      </c>
      <c r="AI255" s="69">
        <f t="shared" si="165"/>
        <v>0</v>
      </c>
      <c r="AJ255" s="69">
        <f t="shared" si="165"/>
        <v>3</v>
      </c>
      <c r="AK255" s="69">
        <f t="shared" si="165"/>
        <v>3</v>
      </c>
      <c r="AL255" s="69">
        <f t="shared" si="165"/>
        <v>4</v>
      </c>
      <c r="AM255" s="69">
        <f t="shared" si="165"/>
        <v>1</v>
      </c>
      <c r="AN255" s="69">
        <f t="shared" si="165"/>
        <v>3</v>
      </c>
      <c r="AO255" s="69">
        <f t="shared" si="165"/>
        <v>4</v>
      </c>
      <c r="AP255" s="69">
        <f t="shared" si="165"/>
        <v>0</v>
      </c>
      <c r="AQ255" s="69">
        <f>SUM(AQ254+AQ209)</f>
        <v>10</v>
      </c>
      <c r="AR255" s="69">
        <f t="shared" si="165"/>
        <v>0</v>
      </c>
      <c r="AS255" s="69">
        <f t="shared" si="165"/>
        <v>2</v>
      </c>
      <c r="AT255" s="69">
        <f t="shared" si="165"/>
        <v>0</v>
      </c>
      <c r="AU255" s="69">
        <f t="shared" si="165"/>
        <v>0</v>
      </c>
      <c r="AV255" s="69">
        <f t="shared" si="165"/>
        <v>0</v>
      </c>
      <c r="AW255" s="69">
        <f t="shared" si="165"/>
        <v>1</v>
      </c>
      <c r="AX255" s="69">
        <f t="shared" si="165"/>
        <v>1</v>
      </c>
      <c r="AY255" s="69">
        <f t="shared" si="165"/>
        <v>1</v>
      </c>
      <c r="AZ255" s="69">
        <f t="shared" si="165"/>
        <v>0</v>
      </c>
      <c r="BA255" s="69">
        <f t="shared" si="165"/>
        <v>0</v>
      </c>
      <c r="BB255" s="69">
        <f t="shared" si="165"/>
        <v>3</v>
      </c>
      <c r="BC255" s="69">
        <f t="shared" si="165"/>
        <v>2</v>
      </c>
      <c r="BD255" s="69">
        <f t="shared" si="165"/>
        <v>1</v>
      </c>
      <c r="BE255" s="69">
        <f t="shared" si="165"/>
        <v>1</v>
      </c>
      <c r="BF255" s="69">
        <f t="shared" si="165"/>
        <v>2</v>
      </c>
      <c r="BG255" s="69">
        <f t="shared" si="165"/>
        <v>2</v>
      </c>
      <c r="BH255" s="69">
        <f t="shared" si="165"/>
        <v>1</v>
      </c>
      <c r="BI255" s="69">
        <f t="shared" si="165"/>
        <v>0</v>
      </c>
      <c r="BJ255" s="69">
        <f t="shared" si="165"/>
        <v>1</v>
      </c>
      <c r="BK255" s="69">
        <f t="shared" si="165"/>
        <v>0</v>
      </c>
      <c r="BL255" s="69">
        <f t="shared" si="165"/>
        <v>0</v>
      </c>
      <c r="BM255" s="69">
        <f t="shared" si="165"/>
        <v>0</v>
      </c>
      <c r="BN255" s="69">
        <f t="shared" si="165"/>
        <v>0</v>
      </c>
      <c r="BO255" s="89">
        <f>SUM(BO254+BO209)</f>
        <v>0</v>
      </c>
    </row>
    <row r="256" spans="1:67" ht="17" thickBot="1" x14ac:dyDescent="0.3">
      <c r="D256" s="4"/>
      <c r="E256" s="4"/>
    </row>
    <row r="257" spans="1:67" x14ac:dyDescent="0.2">
      <c r="I257" t="s">
        <v>649</v>
      </c>
      <c r="J257" s="44" t="s">
        <v>52</v>
      </c>
      <c r="K257" s="7" t="s">
        <v>52</v>
      </c>
      <c r="L257" s="7"/>
      <c r="M257" s="7"/>
      <c r="N257" s="7"/>
      <c r="O257" s="7"/>
      <c r="P257" s="45" t="s">
        <v>49</v>
      </c>
      <c r="Q257" s="7" t="s">
        <v>71</v>
      </c>
      <c r="R257" s="7"/>
      <c r="S257" s="46"/>
      <c r="T257" s="77"/>
      <c r="U257" s="7" t="s">
        <v>168</v>
      </c>
      <c r="V257" s="7"/>
      <c r="W257" s="7"/>
      <c r="X257" s="7"/>
      <c r="Y257" s="7"/>
      <c r="Z257" s="46"/>
      <c r="AA257"/>
      <c r="AB257"/>
      <c r="AC257"/>
      <c r="AD257"/>
      <c r="AF257"/>
      <c r="AG257"/>
      <c r="AI257"/>
      <c r="AJ257"/>
      <c r="AK257"/>
      <c r="AM257"/>
      <c r="AN257"/>
      <c r="AO257"/>
      <c r="AQ257"/>
      <c r="AR257"/>
      <c r="AS257"/>
      <c r="AT257"/>
      <c r="AU257"/>
      <c r="AW257"/>
      <c r="AX257"/>
      <c r="AY257"/>
      <c r="BA257"/>
      <c r="BB257"/>
      <c r="BC257"/>
      <c r="BD257"/>
      <c r="BE257"/>
      <c r="BF257"/>
      <c r="BG257"/>
      <c r="BH257"/>
      <c r="BI257"/>
      <c r="BK257"/>
      <c r="BL257"/>
      <c r="BM257"/>
      <c r="BN257"/>
      <c r="BO257"/>
    </row>
    <row r="258" spans="1:67" x14ac:dyDescent="0.2">
      <c r="J258" s="47" t="s">
        <v>69</v>
      </c>
      <c r="K258" s="48" t="s">
        <v>70</v>
      </c>
      <c r="L258" s="48"/>
      <c r="M258" s="48"/>
      <c r="N258" s="48"/>
      <c r="O258" s="48"/>
      <c r="P258" s="75" t="s">
        <v>67</v>
      </c>
      <c r="Q258" s="49" t="s">
        <v>68</v>
      </c>
      <c r="R258" s="50"/>
      <c r="S258" s="51"/>
      <c r="T258" s="76"/>
      <c r="U258" s="49"/>
      <c r="V258" s="50"/>
      <c r="W258" s="50"/>
      <c r="X258" s="50"/>
      <c r="Y258" s="50"/>
      <c r="Z258" s="51"/>
      <c r="AA258"/>
      <c r="AB258"/>
      <c r="AC258"/>
      <c r="AD258"/>
      <c r="AF258"/>
      <c r="AG258"/>
      <c r="AI258"/>
      <c r="AJ258"/>
      <c r="AK258"/>
      <c r="AM258"/>
      <c r="AN258"/>
      <c r="AO258"/>
      <c r="AQ258"/>
      <c r="AR258"/>
      <c r="AS258"/>
      <c r="AT258"/>
      <c r="AU258"/>
      <c r="AW258"/>
      <c r="AX258"/>
      <c r="AY258"/>
      <c r="BA258"/>
      <c r="BB258"/>
      <c r="BC258"/>
      <c r="BD258"/>
      <c r="BE258"/>
      <c r="BF258"/>
      <c r="BG258"/>
      <c r="BH258"/>
      <c r="BI258"/>
      <c r="BK258"/>
      <c r="BL258"/>
      <c r="BM258"/>
      <c r="BN258"/>
      <c r="BO258"/>
    </row>
    <row r="259" spans="1:67" ht="13.5" thickBot="1" x14ac:dyDescent="0.25">
      <c r="J259" s="78" t="s">
        <v>167</v>
      </c>
      <c r="K259" s="52" t="s">
        <v>1002</v>
      </c>
      <c r="L259" s="53"/>
      <c r="M259" s="54"/>
      <c r="N259" s="54"/>
      <c r="O259" s="54"/>
      <c r="P259" s="55" t="s">
        <v>72</v>
      </c>
      <c r="Q259" s="52" t="s">
        <v>73</v>
      </c>
      <c r="R259" s="53"/>
      <c r="S259" s="56"/>
      <c r="T259" s="55"/>
      <c r="U259" s="52"/>
      <c r="V259" s="53"/>
      <c r="W259" s="53"/>
      <c r="X259" s="53"/>
      <c r="Y259" s="53"/>
      <c r="Z259" s="56"/>
      <c r="AA259"/>
      <c r="AB259"/>
      <c r="AC259"/>
      <c r="AD259"/>
      <c r="AF259"/>
      <c r="AG259"/>
      <c r="AI259"/>
      <c r="AJ259"/>
      <c r="AK259"/>
      <c r="AM259"/>
      <c r="AN259"/>
      <c r="AO259"/>
      <c r="AQ259"/>
      <c r="AR259"/>
      <c r="AS259"/>
      <c r="AT259"/>
      <c r="AU259"/>
      <c r="AW259"/>
      <c r="AX259"/>
      <c r="AY259"/>
      <c r="BA259"/>
      <c r="BB259"/>
      <c r="BC259"/>
      <c r="BD259"/>
      <c r="BE259"/>
      <c r="BF259"/>
      <c r="BG259"/>
      <c r="BH259"/>
      <c r="BI259"/>
      <c r="BK259"/>
      <c r="BL259"/>
      <c r="BM259"/>
      <c r="BN259"/>
      <c r="BO259"/>
    </row>
    <row r="260" spans="1:67" ht="17" thickBot="1" x14ac:dyDescent="0.3">
      <c r="D260" s="4"/>
      <c r="E260" s="4"/>
    </row>
    <row r="261" spans="1:67" x14ac:dyDescent="0.2">
      <c r="A261" s="247" t="s">
        <v>1</v>
      </c>
      <c r="B261" s="216" t="s">
        <v>3</v>
      </c>
      <c r="C261" s="216" t="s">
        <v>5</v>
      </c>
      <c r="D261" s="216" t="str">
        <f>D5</f>
        <v>住所／情報(2023/1/1全確認)</v>
      </c>
      <c r="E261" s="228" t="str">
        <f>E5</f>
        <v>URL(公式HPのみ)
(2024/1/1全確認)</v>
      </c>
      <c r="F261" s="230" t="s">
        <v>7</v>
      </c>
      <c r="G261" s="216" t="s">
        <v>9</v>
      </c>
      <c r="H261" s="218" t="s">
        <v>11</v>
      </c>
      <c r="I261" s="220" t="s">
        <v>13</v>
      </c>
      <c r="J261" s="7" t="s">
        <v>14</v>
      </c>
      <c r="K261" s="7"/>
      <c r="L261" s="8"/>
      <c r="M261" s="8"/>
      <c r="N261" s="8"/>
      <c r="O261" s="8"/>
      <c r="P261" s="7"/>
      <c r="Q261" s="7"/>
      <c r="R261" s="8"/>
      <c r="S261" s="8"/>
      <c r="T261" s="8"/>
      <c r="U261" s="8"/>
      <c r="V261" s="8"/>
      <c r="W261" s="8"/>
      <c r="X261" s="8"/>
      <c r="Y261" s="8"/>
      <c r="Z261" s="8"/>
      <c r="AA261" s="8"/>
      <c r="AB261" s="8"/>
      <c r="AC261" s="8"/>
      <c r="AD261" s="8"/>
      <c r="AE261" s="8"/>
      <c r="AF261" s="8"/>
      <c r="AG261" s="8"/>
      <c r="AH261" s="8"/>
      <c r="AI261" s="8"/>
      <c r="AJ261" s="8"/>
      <c r="AK261" s="8"/>
      <c r="AL261" s="8"/>
      <c r="AM261" s="8"/>
      <c r="AN261" s="8"/>
      <c r="AO261" s="8"/>
      <c r="AP261" s="8"/>
      <c r="AQ261" s="7"/>
      <c r="AR261" s="8"/>
      <c r="AS261" s="8"/>
      <c r="AT261" s="8"/>
      <c r="AU261" s="8"/>
      <c r="AV261" s="8"/>
      <c r="AW261" s="8"/>
      <c r="AX261" s="8"/>
      <c r="AY261" s="8"/>
      <c r="AZ261" s="8"/>
      <c r="BA261" s="8"/>
      <c r="BB261" s="7"/>
      <c r="BC261" s="8"/>
      <c r="BD261" s="8"/>
      <c r="BE261" s="8"/>
      <c r="BF261" s="8"/>
      <c r="BG261" s="8"/>
      <c r="BH261" s="8"/>
      <c r="BI261" s="8"/>
      <c r="BJ261" s="8"/>
      <c r="BK261" s="8"/>
      <c r="BL261" s="8"/>
      <c r="BM261" s="8"/>
      <c r="BN261" s="8"/>
      <c r="BO261" s="9"/>
    </row>
    <row r="262" spans="1:67" s="2" customFormat="1" ht="26.5" thickBot="1" x14ac:dyDescent="0.25">
      <c r="A262" s="248"/>
      <c r="B262" s="217"/>
      <c r="C262" s="217"/>
      <c r="D262" s="217"/>
      <c r="E262" s="229"/>
      <c r="F262" s="231"/>
      <c r="G262" s="217"/>
      <c r="H262" s="219"/>
      <c r="I262" s="221"/>
      <c r="J262" s="10" t="str">
        <f t="shared" ref="J262:BN262" si="167">J6</f>
        <v>Tosh</v>
      </c>
      <c r="K262" s="11" t="str">
        <f t="shared" si="167"/>
        <v>岸野姉</v>
      </c>
      <c r="L262" s="11" t="str">
        <f t="shared" si="167"/>
        <v>善恵姉</v>
      </c>
      <c r="M262" s="11" t="str">
        <f t="shared" si="167"/>
        <v>上野兄</v>
      </c>
      <c r="N262" s="11" t="str">
        <f t="shared" si="167"/>
        <v>Amita
姉</v>
      </c>
      <c r="O262" s="11" t="str">
        <f t="shared" si="167"/>
        <v>長島兄</v>
      </c>
      <c r="P262" s="11" t="str">
        <f t="shared" si="167"/>
        <v>悠姉</v>
      </c>
      <c r="Q262" s="11" t="str">
        <f>Q6</f>
        <v>Tanmay兄</v>
      </c>
      <c r="R262" s="11" t="str">
        <f t="shared" si="167"/>
        <v>前川
浩)兄</v>
      </c>
      <c r="S262" s="11" t="str">
        <f t="shared" ref="S262:AG262" si="168">S6</f>
        <v>前川
紀)姉</v>
      </c>
      <c r="T262" s="11" t="str">
        <f t="shared" si="168"/>
        <v>前川
あ))姉</v>
      </c>
      <c r="U262" s="11" t="str">
        <f>U6</f>
        <v>千恵美姉</v>
      </c>
      <c r="V262" s="11" t="str">
        <f>V6</f>
        <v>柴田兄</v>
      </c>
      <c r="W262" s="11" t="str">
        <f>W6</f>
        <v>須坂姉</v>
      </c>
      <c r="X262" s="11" t="str">
        <f>X6</f>
        <v>勇輝兄</v>
      </c>
      <c r="Y262" s="11" t="str">
        <f t="shared" si="168"/>
        <v>Nimish兄</v>
      </c>
      <c r="Z262" s="71" t="str">
        <f>Z6</f>
        <v>亜紀子姉</v>
      </c>
      <c r="AA262" s="71" t="str">
        <f>AA6</f>
        <v>山田兄</v>
      </c>
      <c r="AB262" s="71"/>
      <c r="AC262" s="71"/>
      <c r="AD262" s="71" t="str">
        <f t="shared" si="168"/>
        <v>原園姉</v>
      </c>
      <c r="AE262" s="71" t="str">
        <f t="shared" si="168"/>
        <v>渡部姉</v>
      </c>
      <c r="AF262" s="71" t="str">
        <f t="shared" si="168"/>
        <v>香織姉</v>
      </c>
      <c r="AG262" s="71" t="str">
        <f t="shared" si="168"/>
        <v>田嶋姉</v>
      </c>
      <c r="AH262" s="71" t="str">
        <f t="shared" si="167"/>
        <v>藤田兄</v>
      </c>
      <c r="AI262" s="71" t="str">
        <f t="shared" si="167"/>
        <v>藤田姉</v>
      </c>
      <c r="AJ262" s="71" t="str">
        <f t="shared" si="167"/>
        <v>佐藤兄</v>
      </c>
      <c r="AK262" s="71" t="str">
        <f t="shared" si="167"/>
        <v>島尾姉</v>
      </c>
      <c r="AL262" s="71" t="str">
        <f t="shared" si="167"/>
        <v>風間兄</v>
      </c>
      <c r="AM262" s="71" t="str">
        <f t="shared" si="167"/>
        <v>風間姉</v>
      </c>
      <c r="AN262" s="71" t="str">
        <f t="shared" si="167"/>
        <v>福田姉</v>
      </c>
      <c r="AO262" s="71" t="str">
        <f t="shared" si="167"/>
        <v>中村兄</v>
      </c>
      <c r="AP262" s="71" t="str">
        <f t="shared" si="167"/>
        <v>名久井兄</v>
      </c>
      <c r="AQ262" s="71" t="str">
        <f>AQ6</f>
        <v>山中兄</v>
      </c>
      <c r="AR262" s="71" t="str">
        <f t="shared" si="167"/>
        <v>山中姉</v>
      </c>
      <c r="AS262" s="71" t="str">
        <f t="shared" si="167"/>
        <v>西宇兄</v>
      </c>
      <c r="AT262" s="71" t="str">
        <f t="shared" si="167"/>
        <v>岡本姉</v>
      </c>
      <c r="AU262" s="71" t="str">
        <f t="shared" si="167"/>
        <v>早川姉</v>
      </c>
      <c r="AV262" s="71" t="str">
        <f t="shared" si="167"/>
        <v>佐奈子姉</v>
      </c>
      <c r="AW262" s="71" t="str">
        <f t="shared" si="167"/>
        <v>秋山姉</v>
      </c>
      <c r="AX262" s="71" t="str">
        <f t="shared" si="167"/>
        <v>田中兄</v>
      </c>
      <c r="AY262" s="71" t="str">
        <f t="shared" si="167"/>
        <v>星島姉</v>
      </c>
      <c r="AZ262" s="71" t="str">
        <f t="shared" si="167"/>
        <v>安谷屋兄</v>
      </c>
      <c r="BA262" s="71" t="str">
        <f t="shared" si="167"/>
        <v>菅谷兄</v>
      </c>
      <c r="BB262" s="71" t="str">
        <f t="shared" si="167"/>
        <v>中嶌姉</v>
      </c>
      <c r="BC262" s="71" t="str">
        <f t="shared" si="167"/>
        <v>井上
(美)姉</v>
      </c>
      <c r="BD262" s="71" t="str">
        <f t="shared" si="167"/>
        <v>徳永兄</v>
      </c>
      <c r="BE262" s="71" t="str">
        <f t="shared" si="167"/>
        <v>崇之兄</v>
      </c>
      <c r="BF262" s="71" t="str">
        <f t="shared" si="167"/>
        <v>金子兄</v>
      </c>
      <c r="BG262" s="71" t="str">
        <f t="shared" si="167"/>
        <v>河野姉</v>
      </c>
      <c r="BH262" s="71" t="str">
        <f t="shared" si="167"/>
        <v>松下姉</v>
      </c>
      <c r="BI262" s="71" t="str">
        <f t="shared" si="167"/>
        <v>薮内姉</v>
      </c>
      <c r="BJ262" s="71" t="str">
        <f t="shared" si="167"/>
        <v>督兄</v>
      </c>
      <c r="BK262" s="71" t="str">
        <f t="shared" si="167"/>
        <v>内住姉</v>
      </c>
      <c r="BL262" s="71" t="str">
        <f t="shared" si="167"/>
        <v>戸谷姉</v>
      </c>
      <c r="BM262" s="71" t="str">
        <f t="shared" si="167"/>
        <v>野村姉</v>
      </c>
      <c r="BN262" s="71" t="str">
        <f t="shared" si="167"/>
        <v>吉川姉</v>
      </c>
      <c r="BO262" s="73">
        <f>BO6</f>
        <v>0</v>
      </c>
    </row>
    <row r="263" spans="1:67" s="2" customFormat="1" ht="14" thickTop="1" thickBot="1" x14ac:dyDescent="0.25">
      <c r="A263" s="261" t="s">
        <v>409</v>
      </c>
      <c r="B263" s="262"/>
      <c r="C263" s="222" t="s">
        <v>412</v>
      </c>
      <c r="D263" s="223"/>
      <c r="E263" s="223"/>
      <c r="F263" s="223"/>
      <c r="G263" s="223"/>
      <c r="H263" s="224"/>
      <c r="I263" s="12"/>
      <c r="J263" s="12"/>
      <c r="K263" s="12"/>
      <c r="L263" s="12"/>
      <c r="M263" s="12"/>
      <c r="N263" s="12"/>
      <c r="O263" s="12"/>
      <c r="P263" s="12"/>
      <c r="Q263" s="12"/>
      <c r="R263" s="12"/>
      <c r="S263" s="12"/>
      <c r="T263" s="12"/>
      <c r="U263" s="12"/>
      <c r="V263" s="12"/>
      <c r="W263" s="12"/>
      <c r="X263" s="12"/>
      <c r="Y263" s="12"/>
      <c r="Z263" s="12"/>
      <c r="AA263" s="12"/>
      <c r="AB263" s="12"/>
      <c r="AC263" s="12"/>
      <c r="AD263" s="12"/>
      <c r="AE263" s="12"/>
      <c r="AF263" s="12"/>
      <c r="AG263" s="12"/>
      <c r="AH263" s="12"/>
      <c r="AI263" s="12"/>
      <c r="AJ263" s="12"/>
      <c r="AK263" s="12"/>
      <c r="AL263" s="12"/>
      <c r="AM263" s="12"/>
      <c r="AN263" s="12"/>
      <c r="AO263" s="12"/>
      <c r="AP263" s="12"/>
      <c r="AQ263" s="12"/>
      <c r="AR263" s="12"/>
      <c r="AS263" s="12"/>
      <c r="AT263" s="12"/>
      <c r="AU263" s="12"/>
      <c r="AV263" s="12"/>
      <c r="AW263" s="12"/>
      <c r="AX263" s="12"/>
      <c r="AY263" s="12"/>
      <c r="AZ263" s="12"/>
      <c r="BA263" s="12"/>
      <c r="BB263" s="12"/>
      <c r="BC263" s="12"/>
      <c r="BD263" s="12"/>
      <c r="BE263" s="12"/>
      <c r="BF263" s="12"/>
      <c r="BG263" s="12"/>
      <c r="BH263" s="12"/>
      <c r="BI263" s="12"/>
      <c r="BJ263" s="12"/>
      <c r="BK263" s="12"/>
      <c r="BL263" s="12"/>
      <c r="BM263" s="12"/>
      <c r="BN263" s="12"/>
      <c r="BO263" s="149"/>
    </row>
    <row r="264" spans="1:67" s="25" customFormat="1" ht="91.5" thickTop="1" x14ac:dyDescent="0.2">
      <c r="A264" s="117">
        <v>99</v>
      </c>
      <c r="B264" s="124" t="s">
        <v>410</v>
      </c>
      <c r="C264" s="126" t="s">
        <v>1172</v>
      </c>
      <c r="D264" s="197" t="s">
        <v>1116</v>
      </c>
      <c r="E264" s="31" t="s">
        <v>55</v>
      </c>
      <c r="F264" s="17">
        <v>6000</v>
      </c>
      <c r="G264" s="24">
        <v>41755</v>
      </c>
      <c r="H264" s="19" t="s">
        <v>911</v>
      </c>
      <c r="I264" s="20">
        <f t="shared" ref="I264:I284" si="169">COUNTIF(J264:BO264,"&gt;×")</f>
        <v>5</v>
      </c>
      <c r="J264" s="21" t="s">
        <v>636</v>
      </c>
      <c r="K264" s="21" t="s">
        <v>636</v>
      </c>
      <c r="L264" s="21" t="s">
        <v>160</v>
      </c>
      <c r="M264" s="22" t="s">
        <v>636</v>
      </c>
      <c r="N264" s="22"/>
      <c r="O264" s="22"/>
      <c r="P264" s="21"/>
      <c r="Q264" s="21"/>
      <c r="R264" s="22"/>
      <c r="S264" s="22"/>
      <c r="T264" s="22"/>
      <c r="U264" s="22"/>
      <c r="V264" s="22"/>
      <c r="W264" s="22"/>
      <c r="X264" s="22"/>
      <c r="Y264" s="22"/>
      <c r="Z264" s="22"/>
      <c r="AA264" s="22"/>
      <c r="AB264" s="22"/>
      <c r="AC264" s="22"/>
      <c r="AD264" s="22"/>
      <c r="AE264" s="22"/>
      <c r="AF264" s="22"/>
      <c r="AG264" s="22"/>
      <c r="AH264" s="22"/>
      <c r="AI264" s="22"/>
      <c r="AJ264" s="22"/>
      <c r="AK264" s="22"/>
      <c r="AL264" s="22"/>
      <c r="AM264" s="22"/>
      <c r="AN264" s="22"/>
      <c r="AO264" s="22"/>
      <c r="AP264" s="22"/>
      <c r="AQ264" s="21" t="s">
        <v>159</v>
      </c>
      <c r="AR264" s="22"/>
      <c r="AS264" s="22"/>
      <c r="AT264" s="21"/>
      <c r="AU264" s="21"/>
      <c r="AV264" s="21"/>
      <c r="AW264" s="21"/>
      <c r="AX264" s="22"/>
      <c r="AY264" s="22"/>
      <c r="AZ264" s="22"/>
      <c r="BA264" s="22"/>
      <c r="BB264" s="22"/>
      <c r="BC264" s="22"/>
      <c r="BD264" s="22"/>
      <c r="BE264" s="22"/>
      <c r="BF264" s="22"/>
      <c r="BG264" s="22"/>
      <c r="BH264" s="22"/>
      <c r="BI264" s="22"/>
      <c r="BJ264" s="22"/>
      <c r="BK264" s="22"/>
      <c r="BL264" s="22"/>
      <c r="BM264" s="22"/>
      <c r="BN264" s="22"/>
      <c r="BO264" s="82"/>
    </row>
    <row r="265" spans="1:67" s="25" customFormat="1" ht="104" x14ac:dyDescent="0.2">
      <c r="A265" s="23">
        <v>100</v>
      </c>
      <c r="B265" s="27" t="s">
        <v>407</v>
      </c>
      <c r="C265" s="15" t="s">
        <v>411</v>
      </c>
      <c r="D265" s="130" t="s">
        <v>414</v>
      </c>
      <c r="E265" s="31" t="s">
        <v>55</v>
      </c>
      <c r="F265" s="17">
        <v>15120</v>
      </c>
      <c r="G265" s="24">
        <v>41782</v>
      </c>
      <c r="H265" s="19" t="s">
        <v>912</v>
      </c>
      <c r="I265" s="20">
        <f t="shared" si="169"/>
        <v>3</v>
      </c>
      <c r="J265" s="22" t="s">
        <v>637</v>
      </c>
      <c r="K265" s="22" t="s">
        <v>160</v>
      </c>
      <c r="L265" s="22" t="s">
        <v>637</v>
      </c>
      <c r="M265" s="22"/>
      <c r="N265" s="22"/>
      <c r="O265" s="22"/>
      <c r="P265" s="22"/>
      <c r="Q265" s="22"/>
      <c r="R265" s="22"/>
      <c r="S265" s="22"/>
      <c r="T265" s="22"/>
      <c r="U265" s="22"/>
      <c r="V265" s="22"/>
      <c r="W265" s="22"/>
      <c r="X265" s="22"/>
      <c r="Y265" s="22"/>
      <c r="Z265" s="22"/>
      <c r="AA265" s="22"/>
      <c r="AB265" s="22"/>
      <c r="AC265" s="22"/>
      <c r="AD265" s="22"/>
      <c r="AE265" s="22"/>
      <c r="AF265" s="22"/>
      <c r="AG265" s="22"/>
      <c r="AH265" s="22"/>
      <c r="AI265" s="22"/>
      <c r="AJ265" s="22"/>
      <c r="AK265" s="22"/>
      <c r="AL265" s="22"/>
      <c r="AM265" s="22"/>
      <c r="AN265" s="22"/>
      <c r="AO265" s="22"/>
      <c r="AP265" s="22"/>
      <c r="AQ265" s="22"/>
      <c r="AR265" s="22"/>
      <c r="AS265" s="22"/>
      <c r="AT265" s="22"/>
      <c r="AU265" s="22"/>
      <c r="AV265" s="22"/>
      <c r="AW265" s="22"/>
      <c r="AX265" s="22"/>
      <c r="AY265" s="22"/>
      <c r="AZ265" s="22"/>
      <c r="BA265" s="22"/>
      <c r="BB265" s="22"/>
      <c r="BC265" s="22"/>
      <c r="BD265" s="22"/>
      <c r="BE265" s="22"/>
      <c r="BF265" s="22"/>
      <c r="BG265" s="22"/>
      <c r="BH265" s="22"/>
      <c r="BI265" s="22"/>
      <c r="BJ265" s="22"/>
      <c r="BK265" s="22"/>
      <c r="BL265" s="22"/>
      <c r="BM265" s="22"/>
      <c r="BN265" s="22"/>
      <c r="BO265" s="82"/>
    </row>
    <row r="266" spans="1:67" s="25" customFormat="1" ht="234" x14ac:dyDescent="0.2">
      <c r="A266" s="23">
        <v>101</v>
      </c>
      <c r="B266" s="27" t="s">
        <v>627</v>
      </c>
      <c r="C266" s="192" t="s">
        <v>1230</v>
      </c>
      <c r="D266" s="138" t="s">
        <v>1228</v>
      </c>
      <c r="E266" s="29" t="s">
        <v>779</v>
      </c>
      <c r="F266" s="17">
        <v>4100</v>
      </c>
      <c r="G266" s="24">
        <v>41803</v>
      </c>
      <c r="H266" s="19" t="s">
        <v>913</v>
      </c>
      <c r="I266" s="20">
        <f t="shared" si="169"/>
        <v>5</v>
      </c>
      <c r="J266" s="22" t="s">
        <v>638</v>
      </c>
      <c r="K266" s="22" t="s">
        <v>638</v>
      </c>
      <c r="L266" s="22" t="s">
        <v>638</v>
      </c>
      <c r="M266" s="22" t="s">
        <v>160</v>
      </c>
      <c r="N266" s="22"/>
      <c r="O266" s="22"/>
      <c r="P266" s="22"/>
      <c r="Q266" s="22"/>
      <c r="R266" s="22"/>
      <c r="S266" s="22"/>
      <c r="T266" s="22"/>
      <c r="U266" s="22"/>
      <c r="V266" s="22"/>
      <c r="W266" s="22"/>
      <c r="X266" s="22"/>
      <c r="Y266" s="22"/>
      <c r="Z266" s="22"/>
      <c r="AA266" s="22"/>
      <c r="AB266" s="22"/>
      <c r="AC266" s="22"/>
      <c r="AD266" s="22"/>
      <c r="AE266" s="22"/>
      <c r="AF266" s="22"/>
      <c r="AG266" s="22"/>
      <c r="AH266" s="22"/>
      <c r="AI266" s="22"/>
      <c r="AJ266" s="22"/>
      <c r="AK266" s="22" t="s">
        <v>638</v>
      </c>
      <c r="AL266" s="22"/>
      <c r="AM266" s="22"/>
      <c r="AN266" s="22"/>
      <c r="AO266" s="22"/>
      <c r="AP266" s="22"/>
      <c r="AQ266" s="22"/>
      <c r="AR266" s="22"/>
      <c r="AS266" s="22"/>
      <c r="AT266" s="22"/>
      <c r="AU266" s="22"/>
      <c r="AV266" s="22"/>
      <c r="AW266" s="22"/>
      <c r="AX266" s="22"/>
      <c r="AY266" s="22"/>
      <c r="AZ266" s="22"/>
      <c r="BA266" s="22"/>
      <c r="BB266" s="22"/>
      <c r="BC266" s="22"/>
      <c r="BD266" s="22"/>
      <c r="BE266" s="22"/>
      <c r="BF266" s="22"/>
      <c r="BG266" s="22"/>
      <c r="BH266" s="22"/>
      <c r="BI266" s="22"/>
      <c r="BJ266" s="22"/>
      <c r="BK266" s="22"/>
      <c r="BL266" s="22"/>
      <c r="BM266" s="22"/>
      <c r="BN266" s="22"/>
      <c r="BO266" s="82"/>
    </row>
    <row r="267" spans="1:67" s="25" customFormat="1" ht="143" x14ac:dyDescent="0.2">
      <c r="A267" s="117">
        <v>102</v>
      </c>
      <c r="B267" s="124" t="s">
        <v>628</v>
      </c>
      <c r="C267" s="205" t="s">
        <v>990</v>
      </c>
      <c r="D267" s="197" t="s">
        <v>696</v>
      </c>
      <c r="E267" s="16" t="s">
        <v>780</v>
      </c>
      <c r="F267" s="17">
        <v>4000</v>
      </c>
      <c r="G267" s="24">
        <v>41815</v>
      </c>
      <c r="H267" s="19" t="s">
        <v>644</v>
      </c>
      <c r="I267" s="20">
        <f t="shared" si="169"/>
        <v>4</v>
      </c>
      <c r="J267" s="22" t="s">
        <v>160</v>
      </c>
      <c r="K267" s="22" t="s">
        <v>643</v>
      </c>
      <c r="L267" s="22" t="s">
        <v>643</v>
      </c>
      <c r="M267" s="22"/>
      <c r="N267" s="22"/>
      <c r="O267" s="22"/>
      <c r="P267" s="22"/>
      <c r="Q267" s="22"/>
      <c r="R267" s="22"/>
      <c r="S267" s="22"/>
      <c r="T267" s="22"/>
      <c r="U267" s="22"/>
      <c r="V267" s="22"/>
      <c r="W267" s="22"/>
      <c r="X267" s="22"/>
      <c r="Y267" s="22"/>
      <c r="Z267" s="22"/>
      <c r="AA267" s="22"/>
      <c r="AB267" s="22"/>
      <c r="AC267" s="22"/>
      <c r="AD267" s="22"/>
      <c r="AE267" s="22"/>
      <c r="AF267" s="22"/>
      <c r="AG267" s="22"/>
      <c r="AH267" s="22" t="s">
        <v>643</v>
      </c>
      <c r="AI267" s="22"/>
      <c r="AJ267" s="22"/>
      <c r="AK267" s="22"/>
      <c r="AL267" s="22"/>
      <c r="AM267" s="22"/>
      <c r="AN267" s="22"/>
      <c r="AO267" s="22"/>
      <c r="AP267" s="22"/>
      <c r="AQ267" s="22"/>
      <c r="AR267" s="22"/>
      <c r="AS267" s="22"/>
      <c r="AT267" s="22"/>
      <c r="AU267" s="22"/>
      <c r="AV267" s="22"/>
      <c r="AW267" s="22"/>
      <c r="AX267" s="22"/>
      <c r="AY267" s="22"/>
      <c r="AZ267" s="22"/>
      <c r="BA267" s="22"/>
      <c r="BB267" s="22"/>
      <c r="BC267" s="22"/>
      <c r="BD267" s="22"/>
      <c r="BE267" s="22"/>
      <c r="BF267" s="22"/>
      <c r="BG267" s="22"/>
      <c r="BH267" s="22"/>
      <c r="BI267" s="22"/>
      <c r="BJ267" s="22"/>
      <c r="BK267" s="22"/>
      <c r="BL267" s="22"/>
      <c r="BM267" s="22"/>
      <c r="BN267" s="22"/>
      <c r="BO267" s="82"/>
    </row>
    <row r="268" spans="1:67" s="25" customFormat="1" ht="91" x14ac:dyDescent="0.2">
      <c r="A268" s="117">
        <v>103</v>
      </c>
      <c r="B268" s="124" t="s">
        <v>639</v>
      </c>
      <c r="C268" s="205" t="s">
        <v>781</v>
      </c>
      <c r="D268" s="137" t="s">
        <v>641</v>
      </c>
      <c r="E268" s="16" t="s">
        <v>640</v>
      </c>
      <c r="F268" s="17">
        <f>2800</f>
        <v>2800</v>
      </c>
      <c r="G268" s="24">
        <v>41860</v>
      </c>
      <c r="H268" s="19" t="s">
        <v>914</v>
      </c>
      <c r="I268" s="20">
        <f t="shared" si="169"/>
        <v>4</v>
      </c>
      <c r="J268" s="22" t="s">
        <v>648</v>
      </c>
      <c r="K268" s="22"/>
      <c r="L268" s="22" t="s">
        <v>648</v>
      </c>
      <c r="M268" s="22"/>
      <c r="N268" s="22" t="s">
        <v>648</v>
      </c>
      <c r="O268" s="22"/>
      <c r="P268" s="22"/>
      <c r="Q268" s="22"/>
      <c r="R268" s="22"/>
      <c r="S268" s="22"/>
      <c r="T268" s="22"/>
      <c r="U268" s="22"/>
      <c r="V268" s="22"/>
      <c r="W268" s="22"/>
      <c r="X268" s="22"/>
      <c r="Y268" s="22"/>
      <c r="Z268" s="22"/>
      <c r="AA268" s="22"/>
      <c r="AB268" s="22"/>
      <c r="AC268" s="22"/>
      <c r="AD268" s="22"/>
      <c r="AE268" s="22"/>
      <c r="AF268" s="22"/>
      <c r="AG268" s="22"/>
      <c r="AH268" s="22"/>
      <c r="AI268" s="22"/>
      <c r="AJ268" s="22"/>
      <c r="AK268" s="22"/>
      <c r="AL268" s="22"/>
      <c r="AM268" s="22"/>
      <c r="AN268" s="22"/>
      <c r="AO268" s="22"/>
      <c r="AP268" s="22"/>
      <c r="AQ268" s="22" t="s">
        <v>160</v>
      </c>
      <c r="AR268" s="22"/>
      <c r="AS268" s="22"/>
      <c r="AT268" s="22"/>
      <c r="AU268" s="22"/>
      <c r="AV268" s="22"/>
      <c r="AW268" s="22"/>
      <c r="AX268" s="22"/>
      <c r="AY268" s="22"/>
      <c r="AZ268" s="22"/>
      <c r="BA268" s="22"/>
      <c r="BB268" s="22"/>
      <c r="BC268" s="22"/>
      <c r="BD268" s="22"/>
      <c r="BE268" s="22"/>
      <c r="BF268" s="22"/>
      <c r="BG268" s="22"/>
      <c r="BH268" s="22"/>
      <c r="BI268" s="22"/>
      <c r="BJ268" s="22"/>
      <c r="BK268" s="22"/>
      <c r="BL268" s="22"/>
      <c r="BM268" s="22"/>
      <c r="BN268" s="22"/>
      <c r="BO268" s="82"/>
    </row>
    <row r="269" spans="1:67" s="25" customFormat="1" ht="90.65" customHeight="1" x14ac:dyDescent="0.2">
      <c r="A269" s="23">
        <v>104</v>
      </c>
      <c r="B269" s="27" t="s">
        <v>645</v>
      </c>
      <c r="C269" s="191" t="s">
        <v>1173</v>
      </c>
      <c r="D269" s="130" t="s">
        <v>1174</v>
      </c>
      <c r="E269" s="16" t="s">
        <v>647</v>
      </c>
      <c r="F269" s="17">
        <v>3600</v>
      </c>
      <c r="G269" s="24">
        <v>41880</v>
      </c>
      <c r="H269" s="19" t="s">
        <v>915</v>
      </c>
      <c r="I269" s="20">
        <f t="shared" si="169"/>
        <v>4</v>
      </c>
      <c r="J269" s="22" t="s">
        <v>657</v>
      </c>
      <c r="K269" s="22" t="s">
        <v>160</v>
      </c>
      <c r="L269" s="22" t="s">
        <v>657</v>
      </c>
      <c r="M269" s="22"/>
      <c r="N269" s="22"/>
      <c r="O269" s="22"/>
      <c r="P269" s="22"/>
      <c r="Q269" s="22"/>
      <c r="R269" s="22"/>
      <c r="S269" s="22"/>
      <c r="T269" s="22"/>
      <c r="U269" s="22"/>
      <c r="V269" s="22"/>
      <c r="W269" s="22"/>
      <c r="X269" s="22"/>
      <c r="Y269" s="22"/>
      <c r="Z269" s="22"/>
      <c r="AA269" s="22"/>
      <c r="AB269" s="22"/>
      <c r="AC269" s="22"/>
      <c r="AD269" s="22"/>
      <c r="AE269" s="22"/>
      <c r="AF269" s="22"/>
      <c r="AG269" s="22"/>
      <c r="AH269" s="22"/>
      <c r="AI269" s="22"/>
      <c r="AJ269" s="22"/>
      <c r="AK269" s="22"/>
      <c r="AL269" s="22"/>
      <c r="AM269" s="22"/>
      <c r="AN269" s="22"/>
      <c r="AO269" s="22"/>
      <c r="AP269" s="22"/>
      <c r="AQ269" s="22" t="s">
        <v>159</v>
      </c>
      <c r="AR269" s="22"/>
      <c r="AS269" s="22"/>
      <c r="AT269" s="22"/>
      <c r="AU269" s="22"/>
      <c r="AV269" s="22"/>
      <c r="AW269" s="22"/>
      <c r="AX269" s="22"/>
      <c r="AY269" s="22"/>
      <c r="AZ269" s="22"/>
      <c r="BA269" s="22"/>
      <c r="BB269" s="22"/>
      <c r="BC269" s="22"/>
      <c r="BD269" s="22"/>
      <c r="BE269" s="22"/>
      <c r="BF269" s="22"/>
      <c r="BG269" s="22"/>
      <c r="BH269" s="22"/>
      <c r="BI269" s="22"/>
      <c r="BJ269" s="22"/>
      <c r="BK269" s="22"/>
      <c r="BL269" s="22"/>
      <c r="BM269" s="22"/>
      <c r="BN269" s="22"/>
      <c r="BO269" s="82"/>
    </row>
    <row r="270" spans="1:67" s="25" customFormat="1" ht="156" x14ac:dyDescent="0.2">
      <c r="A270" s="117">
        <v>105</v>
      </c>
      <c r="B270" s="124" t="s">
        <v>646</v>
      </c>
      <c r="C270" s="205" t="s">
        <v>1079</v>
      </c>
      <c r="D270" s="197" t="s">
        <v>782</v>
      </c>
      <c r="E270" s="198" t="s">
        <v>653</v>
      </c>
      <c r="F270" s="17">
        <v>2000</v>
      </c>
      <c r="G270" s="24">
        <v>41933</v>
      </c>
      <c r="H270" s="19" t="s">
        <v>916</v>
      </c>
      <c r="I270" s="20">
        <f t="shared" si="169"/>
        <v>3</v>
      </c>
      <c r="J270" s="22" t="s">
        <v>654</v>
      </c>
      <c r="K270" s="22" t="s">
        <v>654</v>
      </c>
      <c r="L270" s="22"/>
      <c r="M270" s="22" t="s">
        <v>160</v>
      </c>
      <c r="N270" s="22"/>
      <c r="O270" s="22"/>
      <c r="P270" s="22"/>
      <c r="Q270" s="22"/>
      <c r="R270" s="22"/>
      <c r="S270" s="22"/>
      <c r="T270" s="22"/>
      <c r="U270" s="22"/>
      <c r="V270" s="22"/>
      <c r="W270" s="22"/>
      <c r="X270" s="22"/>
      <c r="Y270" s="22"/>
      <c r="Z270" s="22"/>
      <c r="AA270" s="22"/>
      <c r="AB270" s="22"/>
      <c r="AC270" s="22"/>
      <c r="AD270" s="22"/>
      <c r="AE270" s="22"/>
      <c r="AF270" s="22"/>
      <c r="AG270" s="22"/>
      <c r="AH270" s="22"/>
      <c r="AI270" s="22"/>
      <c r="AJ270" s="22"/>
      <c r="AK270" s="22"/>
      <c r="AL270" s="22"/>
      <c r="AM270" s="22"/>
      <c r="AN270" s="22"/>
      <c r="AO270" s="22"/>
      <c r="AP270" s="22"/>
      <c r="AQ270" s="22"/>
      <c r="AR270" s="22"/>
      <c r="AS270" s="22"/>
      <c r="AT270" s="22"/>
      <c r="AU270" s="22"/>
      <c r="AV270" s="22"/>
      <c r="AW270" s="22"/>
      <c r="AX270" s="22"/>
      <c r="AY270" s="22"/>
      <c r="AZ270" s="22"/>
      <c r="BA270" s="22"/>
      <c r="BB270" s="22"/>
      <c r="BC270" s="22"/>
      <c r="BD270" s="22"/>
      <c r="BE270" s="22"/>
      <c r="BF270" s="22"/>
      <c r="BG270" s="22"/>
      <c r="BH270" s="22"/>
      <c r="BI270" s="22"/>
      <c r="BJ270" s="22"/>
      <c r="BK270" s="22"/>
      <c r="BL270" s="22"/>
      <c r="BM270" s="22"/>
      <c r="BN270" s="22"/>
      <c r="BO270" s="82"/>
    </row>
    <row r="271" spans="1:67" s="25" customFormat="1" ht="91" x14ac:dyDescent="0.2">
      <c r="A271" s="117">
        <v>106</v>
      </c>
      <c r="B271" s="124" t="s">
        <v>651</v>
      </c>
      <c r="C271" s="123" t="s">
        <v>940</v>
      </c>
      <c r="D271" s="197" t="s">
        <v>171</v>
      </c>
      <c r="E271" s="31" t="s">
        <v>55</v>
      </c>
      <c r="F271" s="17">
        <v>6400</v>
      </c>
      <c r="G271" s="24">
        <v>41937</v>
      </c>
      <c r="H271" s="19" t="s">
        <v>917</v>
      </c>
      <c r="I271" s="20">
        <f t="shared" si="169"/>
        <v>7</v>
      </c>
      <c r="J271" s="22" t="s">
        <v>657</v>
      </c>
      <c r="K271" s="22" t="s">
        <v>657</v>
      </c>
      <c r="L271" s="22" t="s">
        <v>160</v>
      </c>
      <c r="M271" s="22" t="s">
        <v>657</v>
      </c>
      <c r="N271" s="22"/>
      <c r="O271" s="22"/>
      <c r="P271" s="22"/>
      <c r="Q271" s="22"/>
      <c r="R271" s="22"/>
      <c r="S271" s="22"/>
      <c r="T271" s="22"/>
      <c r="U271" s="22"/>
      <c r="V271" s="22"/>
      <c r="W271" s="22"/>
      <c r="X271" s="22"/>
      <c r="Y271" s="22"/>
      <c r="Z271" s="22"/>
      <c r="AA271" s="22"/>
      <c r="AB271" s="22"/>
      <c r="AC271" s="22"/>
      <c r="AD271" s="22"/>
      <c r="AE271" s="22"/>
      <c r="AF271" s="22"/>
      <c r="AG271" s="22" t="s">
        <v>159</v>
      </c>
      <c r="AH271" s="22" t="s">
        <v>657</v>
      </c>
      <c r="AI271" s="22" t="s">
        <v>656</v>
      </c>
      <c r="AJ271" s="22"/>
      <c r="AK271" s="22"/>
      <c r="AL271" s="22"/>
      <c r="AM271" s="22"/>
      <c r="AN271" s="22"/>
      <c r="AO271" s="22"/>
      <c r="AP271" s="22"/>
      <c r="AQ271" s="22"/>
      <c r="AR271" s="22"/>
      <c r="AS271" s="22"/>
      <c r="AT271" s="22"/>
      <c r="AU271" s="22"/>
      <c r="AV271" s="22"/>
      <c r="AW271" s="22"/>
      <c r="AX271" s="22"/>
      <c r="AY271" s="22"/>
      <c r="AZ271" s="22"/>
      <c r="BA271" s="22"/>
      <c r="BB271" s="22"/>
      <c r="BC271" s="22"/>
      <c r="BD271" s="22"/>
      <c r="BE271" s="22"/>
      <c r="BF271" s="22"/>
      <c r="BG271" s="22"/>
      <c r="BH271" s="22"/>
      <c r="BI271" s="22"/>
      <c r="BJ271" s="22"/>
      <c r="BK271" s="22"/>
      <c r="BL271" s="22"/>
      <c r="BM271" s="22"/>
      <c r="BN271" s="22"/>
      <c r="BO271" s="82"/>
    </row>
    <row r="272" spans="1:67" s="25" customFormat="1" ht="91" x14ac:dyDescent="0.2">
      <c r="A272" s="117">
        <v>107</v>
      </c>
      <c r="B272" s="124" t="s">
        <v>652</v>
      </c>
      <c r="C272" s="205" t="s">
        <v>1231</v>
      </c>
      <c r="D272" s="197" t="s">
        <v>1080</v>
      </c>
      <c r="E272" s="31" t="s">
        <v>55</v>
      </c>
      <c r="F272" s="17">
        <v>5000</v>
      </c>
      <c r="G272" s="24">
        <v>41956</v>
      </c>
      <c r="H272" s="19" t="s">
        <v>918</v>
      </c>
      <c r="I272" s="20">
        <f t="shared" si="169"/>
        <v>6</v>
      </c>
      <c r="J272" s="22" t="s">
        <v>160</v>
      </c>
      <c r="K272" s="22"/>
      <c r="L272" s="22"/>
      <c r="M272" s="22" t="s">
        <v>658</v>
      </c>
      <c r="N272" s="22" t="s">
        <v>658</v>
      </c>
      <c r="O272" s="22"/>
      <c r="P272" s="22"/>
      <c r="Q272" s="22"/>
      <c r="R272" s="22"/>
      <c r="S272" s="22"/>
      <c r="T272" s="22"/>
      <c r="U272" s="22"/>
      <c r="V272" s="22"/>
      <c r="W272" s="22"/>
      <c r="X272" s="22"/>
      <c r="Y272" s="22"/>
      <c r="Z272" s="22"/>
      <c r="AA272" s="22"/>
      <c r="AB272" s="22"/>
      <c r="AC272" s="22"/>
      <c r="AD272" s="22"/>
      <c r="AE272" s="22"/>
      <c r="AF272" s="22"/>
      <c r="AG272" s="22"/>
      <c r="AH272" s="22"/>
      <c r="AI272" s="22"/>
      <c r="AJ272" s="22" t="s">
        <v>658</v>
      </c>
      <c r="AK272" s="22" t="s">
        <v>658</v>
      </c>
      <c r="AL272" s="22"/>
      <c r="AM272" s="22"/>
      <c r="AN272" s="22"/>
      <c r="AO272" s="22"/>
      <c r="AP272" s="22"/>
      <c r="AQ272" s="22" t="s">
        <v>159</v>
      </c>
      <c r="AR272" s="22"/>
      <c r="AS272" s="22"/>
      <c r="AT272" s="22"/>
      <c r="AU272" s="22"/>
      <c r="AV272" s="22"/>
      <c r="AW272" s="22"/>
      <c r="AX272" s="22"/>
      <c r="AY272" s="22"/>
      <c r="AZ272" s="22"/>
      <c r="BA272" s="22"/>
      <c r="BB272" s="22"/>
      <c r="BC272" s="22"/>
      <c r="BD272" s="22"/>
      <c r="BE272" s="22"/>
      <c r="BF272" s="22"/>
      <c r="BG272" s="22"/>
      <c r="BH272" s="22"/>
      <c r="BI272" s="22"/>
      <c r="BJ272" s="22"/>
      <c r="BK272" s="22"/>
      <c r="BL272" s="22"/>
      <c r="BM272" s="22"/>
      <c r="BN272" s="22"/>
      <c r="BO272" s="82"/>
    </row>
    <row r="273" spans="1:67" s="25" customFormat="1" ht="91" x14ac:dyDescent="0.2">
      <c r="A273" s="117">
        <v>108</v>
      </c>
      <c r="B273" s="124" t="s">
        <v>659</v>
      </c>
      <c r="C273" s="205" t="s">
        <v>991</v>
      </c>
      <c r="D273" s="197" t="s">
        <v>660</v>
      </c>
      <c r="E273" s="31" t="s">
        <v>55</v>
      </c>
      <c r="F273" s="17">
        <v>2500</v>
      </c>
      <c r="G273" s="24">
        <v>41999</v>
      </c>
      <c r="H273" s="19" t="s">
        <v>919</v>
      </c>
      <c r="I273" s="20">
        <f t="shared" si="169"/>
        <v>3</v>
      </c>
      <c r="J273" s="22" t="s">
        <v>664</v>
      </c>
      <c r="K273" s="22" t="s">
        <v>160</v>
      </c>
      <c r="L273" s="22" t="s">
        <v>664</v>
      </c>
      <c r="M273" s="22"/>
      <c r="N273" s="22"/>
      <c r="O273" s="22"/>
      <c r="P273" s="22"/>
      <c r="Q273" s="22"/>
      <c r="R273" s="22"/>
      <c r="S273" s="22"/>
      <c r="T273" s="22"/>
      <c r="U273" s="22"/>
      <c r="V273" s="22"/>
      <c r="W273" s="22"/>
      <c r="X273" s="22"/>
      <c r="Y273" s="22"/>
      <c r="Z273" s="22"/>
      <c r="AA273" s="22"/>
      <c r="AB273" s="22"/>
      <c r="AC273" s="22"/>
      <c r="AD273" s="22"/>
      <c r="AE273" s="22"/>
      <c r="AF273" s="22"/>
      <c r="AG273" s="22"/>
      <c r="AH273" s="22"/>
      <c r="AI273" s="22"/>
      <c r="AJ273" s="22"/>
      <c r="AK273" s="22"/>
      <c r="AL273" s="22"/>
      <c r="AM273" s="22"/>
      <c r="AN273" s="22"/>
      <c r="AO273" s="22"/>
      <c r="AP273" s="22"/>
      <c r="AQ273" s="22"/>
      <c r="AR273" s="22"/>
      <c r="AS273" s="22"/>
      <c r="AT273" s="22"/>
      <c r="AU273" s="22"/>
      <c r="AV273" s="22"/>
      <c r="AW273" s="22"/>
      <c r="AX273" s="22"/>
      <c r="AY273" s="22"/>
      <c r="AZ273" s="22"/>
      <c r="BA273" s="22"/>
      <c r="BB273" s="22"/>
      <c r="BC273" s="22"/>
      <c r="BD273" s="22"/>
      <c r="BE273" s="22"/>
      <c r="BF273" s="22"/>
      <c r="BG273" s="22"/>
      <c r="BH273" s="22"/>
      <c r="BI273" s="22"/>
      <c r="BJ273" s="22"/>
      <c r="BK273" s="22"/>
      <c r="BL273" s="22"/>
      <c r="BM273" s="22"/>
      <c r="BN273" s="22"/>
      <c r="BO273" s="82"/>
    </row>
    <row r="274" spans="1:67" s="25" customFormat="1" ht="92" customHeight="1" x14ac:dyDescent="0.2">
      <c r="A274" s="23">
        <v>109</v>
      </c>
      <c r="B274" s="27" t="s">
        <v>661</v>
      </c>
      <c r="C274" s="253" t="s">
        <v>1233</v>
      </c>
      <c r="D274" s="251" t="s">
        <v>1232</v>
      </c>
      <c r="E274" s="249" t="s">
        <v>697</v>
      </c>
      <c r="F274" s="330">
        <v>4200</v>
      </c>
      <c r="G274" s="24">
        <v>42039</v>
      </c>
      <c r="H274" s="328" t="s">
        <v>920</v>
      </c>
      <c r="I274" s="20">
        <f t="shared" si="169"/>
        <v>4</v>
      </c>
      <c r="J274" s="22" t="s">
        <v>699</v>
      </c>
      <c r="K274" s="22" t="s">
        <v>699</v>
      </c>
      <c r="L274" s="22" t="s">
        <v>699</v>
      </c>
      <c r="M274" s="22"/>
      <c r="N274" s="22"/>
      <c r="O274" s="22"/>
      <c r="P274" s="22"/>
      <c r="Q274" s="22"/>
      <c r="R274" s="22"/>
      <c r="S274" s="22"/>
      <c r="T274" s="22"/>
      <c r="U274" s="22"/>
      <c r="V274" s="22"/>
      <c r="W274" s="22"/>
      <c r="X274" s="22"/>
      <c r="Y274" s="22"/>
      <c r="Z274" s="22"/>
      <c r="AA274" s="22"/>
      <c r="AB274" s="22"/>
      <c r="AC274" s="22"/>
      <c r="AD274" s="22"/>
      <c r="AE274" s="22"/>
      <c r="AF274" s="22"/>
      <c r="AG274" s="22"/>
      <c r="AH274" s="22" t="s">
        <v>160</v>
      </c>
      <c r="AI274" s="22"/>
      <c r="AJ274" s="22"/>
      <c r="AK274" s="22"/>
      <c r="AL274" s="22"/>
      <c r="AM274" s="22"/>
      <c r="AN274" s="22"/>
      <c r="AO274" s="22"/>
      <c r="AP274" s="22"/>
      <c r="AQ274" s="22"/>
      <c r="AR274" s="22"/>
      <c r="AS274" s="22"/>
      <c r="AT274" s="22"/>
      <c r="AU274" s="22"/>
      <c r="AV274" s="22"/>
      <c r="AW274" s="22"/>
      <c r="AX274" s="22"/>
      <c r="AY274" s="22"/>
      <c r="AZ274" s="22"/>
      <c r="BA274" s="22"/>
      <c r="BB274" s="22"/>
      <c r="BC274" s="22"/>
      <c r="BD274" s="22"/>
      <c r="BE274" s="22"/>
      <c r="BF274" s="22"/>
      <c r="BG274" s="22"/>
      <c r="BH274" s="22"/>
      <c r="BI274" s="22"/>
      <c r="BJ274" s="22"/>
      <c r="BK274" s="22"/>
      <c r="BL274" s="22"/>
      <c r="BM274" s="22"/>
      <c r="BN274" s="22"/>
      <c r="BO274" s="82"/>
    </row>
    <row r="275" spans="1:67" s="25" customFormat="1" ht="92" customHeight="1" x14ac:dyDescent="0.2">
      <c r="A275" s="23">
        <v>110</v>
      </c>
      <c r="B275" s="27" t="s">
        <v>662</v>
      </c>
      <c r="C275" s="254"/>
      <c r="D275" s="252"/>
      <c r="E275" s="250"/>
      <c r="F275" s="331"/>
      <c r="G275" s="24">
        <v>42039</v>
      </c>
      <c r="H275" s="329"/>
      <c r="I275" s="20">
        <f t="shared" si="169"/>
        <v>4</v>
      </c>
      <c r="J275" s="22" t="s">
        <v>699</v>
      </c>
      <c r="K275" s="22" t="s">
        <v>699</v>
      </c>
      <c r="L275" s="22" t="s">
        <v>699</v>
      </c>
      <c r="M275" s="22"/>
      <c r="N275" s="22"/>
      <c r="O275" s="22"/>
      <c r="P275" s="22"/>
      <c r="Q275" s="22"/>
      <c r="R275" s="22"/>
      <c r="S275" s="22"/>
      <c r="T275" s="22"/>
      <c r="U275" s="22"/>
      <c r="V275" s="22"/>
      <c r="W275" s="22"/>
      <c r="X275" s="22"/>
      <c r="Y275" s="22"/>
      <c r="Z275" s="22"/>
      <c r="AA275" s="22"/>
      <c r="AB275" s="22"/>
      <c r="AC275" s="22"/>
      <c r="AD275" s="22"/>
      <c r="AE275" s="22"/>
      <c r="AF275" s="22"/>
      <c r="AG275" s="22"/>
      <c r="AH275" s="22" t="s">
        <v>160</v>
      </c>
      <c r="AI275" s="22"/>
      <c r="AJ275" s="22"/>
      <c r="AK275" s="22"/>
      <c r="AL275" s="22"/>
      <c r="AM275" s="22"/>
      <c r="AN275" s="22"/>
      <c r="AO275" s="22"/>
      <c r="AP275" s="22"/>
      <c r="AQ275" s="22"/>
      <c r="AR275" s="22"/>
      <c r="AS275" s="22"/>
      <c r="AT275" s="22"/>
      <c r="AU275" s="22"/>
      <c r="AV275" s="22"/>
      <c r="AW275" s="22"/>
      <c r="AX275" s="22"/>
      <c r="AY275" s="22"/>
      <c r="AZ275" s="22"/>
      <c r="BA275" s="22"/>
      <c r="BB275" s="22"/>
      <c r="BC275" s="22"/>
      <c r="BD275" s="22"/>
      <c r="BE275" s="22"/>
      <c r="BF275" s="22"/>
      <c r="BG275" s="22"/>
      <c r="BH275" s="22"/>
      <c r="BI275" s="22"/>
      <c r="BJ275" s="22"/>
      <c r="BK275" s="22"/>
      <c r="BL275" s="22"/>
      <c r="BM275" s="22"/>
      <c r="BN275" s="22"/>
      <c r="BO275" s="82"/>
    </row>
    <row r="276" spans="1:67" s="25" customFormat="1" ht="104" x14ac:dyDescent="0.2">
      <c r="A276" s="117">
        <v>111</v>
      </c>
      <c r="B276" s="124" t="s">
        <v>698</v>
      </c>
      <c r="C276" s="205" t="s">
        <v>1081</v>
      </c>
      <c r="D276" s="197" t="s">
        <v>701</v>
      </c>
      <c r="E276" s="31" t="s">
        <v>55</v>
      </c>
      <c r="F276" s="17">
        <v>2500</v>
      </c>
      <c r="G276" s="24">
        <v>42062</v>
      </c>
      <c r="H276" s="19" t="s">
        <v>921</v>
      </c>
      <c r="I276" s="20">
        <f t="shared" si="169"/>
        <v>4</v>
      </c>
      <c r="J276" s="22" t="s">
        <v>704</v>
      </c>
      <c r="K276" s="22"/>
      <c r="L276" s="22" t="s">
        <v>704</v>
      </c>
      <c r="M276" s="22"/>
      <c r="N276" s="22"/>
      <c r="O276" s="22"/>
      <c r="P276" s="22"/>
      <c r="Q276" s="22"/>
      <c r="R276" s="22"/>
      <c r="S276" s="22"/>
      <c r="T276" s="22"/>
      <c r="U276" s="22"/>
      <c r="V276" s="22"/>
      <c r="W276" s="22"/>
      <c r="X276" s="22"/>
      <c r="Y276" s="22"/>
      <c r="Z276" s="22"/>
      <c r="AA276" s="22"/>
      <c r="AB276" s="22"/>
      <c r="AC276" s="22"/>
      <c r="AD276" s="22" t="s">
        <v>159</v>
      </c>
      <c r="AE276" s="22"/>
      <c r="AF276" s="22"/>
      <c r="AG276" s="22"/>
      <c r="AH276" s="22"/>
      <c r="AI276" s="22"/>
      <c r="AJ276" s="22" t="s">
        <v>160</v>
      </c>
      <c r="AK276" s="22"/>
      <c r="AL276" s="22"/>
      <c r="AM276" s="22"/>
      <c r="AN276" s="22"/>
      <c r="AO276" s="22"/>
      <c r="AP276" s="22"/>
      <c r="AQ276" s="22"/>
      <c r="AR276" s="22"/>
      <c r="AS276" s="22"/>
      <c r="AT276" s="22"/>
      <c r="AU276" s="22"/>
      <c r="AV276" s="22"/>
      <c r="AW276" s="22"/>
      <c r="AX276" s="22"/>
      <c r="AY276" s="22"/>
      <c r="AZ276" s="22"/>
      <c r="BA276" s="22"/>
      <c r="BB276" s="22"/>
      <c r="BC276" s="22"/>
      <c r="BD276" s="22"/>
      <c r="BE276" s="22"/>
      <c r="BF276" s="22"/>
      <c r="BG276" s="22"/>
      <c r="BH276" s="22"/>
      <c r="BI276" s="22"/>
      <c r="BJ276" s="22"/>
      <c r="BK276" s="22"/>
      <c r="BL276" s="22"/>
      <c r="BM276" s="22"/>
      <c r="BN276" s="22"/>
      <c r="BO276" s="82"/>
    </row>
    <row r="277" spans="1:67" s="25" customFormat="1" ht="78" x14ac:dyDescent="0.2">
      <c r="A277" s="117">
        <v>112</v>
      </c>
      <c r="B277" s="124" t="s">
        <v>700</v>
      </c>
      <c r="C277" s="205" t="s">
        <v>1082</v>
      </c>
      <c r="D277" s="197" t="s">
        <v>941</v>
      </c>
      <c r="E277" s="31" t="s">
        <v>55</v>
      </c>
      <c r="F277" s="17">
        <v>4500</v>
      </c>
      <c r="G277" s="24">
        <v>42168</v>
      </c>
      <c r="H277" s="19" t="s">
        <v>922</v>
      </c>
      <c r="I277" s="20">
        <f t="shared" si="169"/>
        <v>3</v>
      </c>
      <c r="J277" s="22" t="s">
        <v>160</v>
      </c>
      <c r="K277" s="22" t="s">
        <v>159</v>
      </c>
      <c r="L277" s="22" t="s">
        <v>159</v>
      </c>
      <c r="M277" s="22"/>
      <c r="N277" s="22"/>
      <c r="O277" s="22"/>
      <c r="P277" s="22"/>
      <c r="Q277" s="22"/>
      <c r="R277" s="22"/>
      <c r="S277" s="22"/>
      <c r="T277" s="22"/>
      <c r="U277" s="22"/>
      <c r="V277" s="22"/>
      <c r="W277" s="22"/>
      <c r="X277" s="22"/>
      <c r="Y277" s="22"/>
      <c r="Z277" s="22"/>
      <c r="AA277" s="22"/>
      <c r="AB277" s="22"/>
      <c r="AC277" s="22"/>
      <c r="AD277" s="22"/>
      <c r="AE277" s="22"/>
      <c r="AF277" s="22"/>
      <c r="AG277" s="22"/>
      <c r="AH277" s="22"/>
      <c r="AI277" s="22"/>
      <c r="AJ277" s="22"/>
      <c r="AK277" s="22"/>
      <c r="AL277" s="22"/>
      <c r="AM277" s="22"/>
      <c r="AN277" s="22"/>
      <c r="AO277" s="22"/>
      <c r="AP277" s="22"/>
      <c r="AQ277" s="22"/>
      <c r="AR277" s="22"/>
      <c r="AS277" s="22"/>
      <c r="AT277" s="22"/>
      <c r="AU277" s="22"/>
      <c r="AV277" s="22"/>
      <c r="AW277" s="22"/>
      <c r="AX277" s="22"/>
      <c r="AY277" s="22"/>
      <c r="AZ277" s="22"/>
      <c r="BA277" s="22"/>
      <c r="BB277" s="22"/>
      <c r="BC277" s="22"/>
      <c r="BD277" s="22"/>
      <c r="BE277" s="22"/>
      <c r="BF277" s="22"/>
      <c r="BG277" s="22"/>
      <c r="BH277" s="22"/>
      <c r="BI277" s="22"/>
      <c r="BJ277" s="22"/>
      <c r="BK277" s="22"/>
      <c r="BL277" s="22"/>
      <c r="BM277" s="22"/>
      <c r="BN277" s="22"/>
      <c r="BO277" s="82"/>
    </row>
    <row r="278" spans="1:67" s="25" customFormat="1" ht="104" x14ac:dyDescent="0.2">
      <c r="A278" s="23">
        <v>113</v>
      </c>
      <c r="B278" s="27" t="s">
        <v>703</v>
      </c>
      <c r="C278" s="191" t="s">
        <v>1176</v>
      </c>
      <c r="D278" s="130" t="s">
        <v>1175</v>
      </c>
      <c r="E278" s="16" t="s">
        <v>1083</v>
      </c>
      <c r="F278" s="17">
        <v>5500</v>
      </c>
      <c r="G278" s="24">
        <v>42095</v>
      </c>
      <c r="H278" s="19" t="s">
        <v>923</v>
      </c>
      <c r="I278" s="20">
        <f t="shared" si="169"/>
        <v>4</v>
      </c>
      <c r="J278" s="22" t="s">
        <v>709</v>
      </c>
      <c r="K278" s="22" t="s">
        <v>709</v>
      </c>
      <c r="L278" s="22" t="s">
        <v>160</v>
      </c>
      <c r="M278" s="22"/>
      <c r="N278" s="22"/>
      <c r="O278" s="22"/>
      <c r="P278" s="22"/>
      <c r="Q278" s="22"/>
      <c r="R278" s="22"/>
      <c r="S278" s="22"/>
      <c r="T278" s="22"/>
      <c r="U278" s="22"/>
      <c r="V278" s="22"/>
      <c r="W278" s="22"/>
      <c r="X278" s="22"/>
      <c r="Y278" s="22"/>
      <c r="Z278" s="22"/>
      <c r="AA278" s="22"/>
      <c r="AB278" s="22"/>
      <c r="AC278" s="22"/>
      <c r="AD278" s="22"/>
      <c r="AE278" s="22"/>
      <c r="AF278" s="22" t="s">
        <v>159</v>
      </c>
      <c r="AG278" s="22"/>
      <c r="AH278" s="22"/>
      <c r="AI278" s="22"/>
      <c r="AJ278" s="22"/>
      <c r="AK278" s="22"/>
      <c r="AL278" s="22"/>
      <c r="AM278" s="22"/>
      <c r="AN278" s="22"/>
      <c r="AO278" s="22"/>
      <c r="AP278" s="22"/>
      <c r="AQ278" s="22"/>
      <c r="AR278" s="22"/>
      <c r="AS278" s="22"/>
      <c r="AT278" s="22"/>
      <c r="AU278" s="22"/>
      <c r="AV278" s="22"/>
      <c r="AW278" s="22"/>
      <c r="AX278" s="22"/>
      <c r="AY278" s="22"/>
      <c r="AZ278" s="22"/>
      <c r="BA278" s="22"/>
      <c r="BB278" s="22"/>
      <c r="BC278" s="22"/>
      <c r="BD278" s="22"/>
      <c r="BE278" s="22"/>
      <c r="BF278" s="22"/>
      <c r="BG278" s="22"/>
      <c r="BH278" s="22"/>
      <c r="BI278" s="22"/>
      <c r="BJ278" s="22"/>
      <c r="BK278" s="22"/>
      <c r="BL278" s="22"/>
      <c r="BM278" s="22"/>
      <c r="BN278" s="22"/>
      <c r="BO278" s="82"/>
    </row>
    <row r="279" spans="1:67" s="25" customFormat="1" ht="91" x14ac:dyDescent="0.2">
      <c r="A279" s="23">
        <v>114</v>
      </c>
      <c r="B279" s="27" t="s">
        <v>710</v>
      </c>
      <c r="C279" s="191" t="s">
        <v>1117</v>
      </c>
      <c r="D279" s="130" t="s">
        <v>1177</v>
      </c>
      <c r="E279" s="16" t="s">
        <v>783</v>
      </c>
      <c r="F279" s="17">
        <v>3000</v>
      </c>
      <c r="G279" s="24">
        <v>42139</v>
      </c>
      <c r="H279" s="19" t="s">
        <v>924</v>
      </c>
      <c r="I279" s="20">
        <f t="shared" si="169"/>
        <v>4</v>
      </c>
      <c r="J279" s="22" t="s">
        <v>714</v>
      </c>
      <c r="K279" s="22" t="s">
        <v>160</v>
      </c>
      <c r="L279" s="22" t="s">
        <v>159</v>
      </c>
      <c r="M279" s="22"/>
      <c r="N279" s="22"/>
      <c r="O279" s="22"/>
      <c r="P279" s="22"/>
      <c r="Q279" s="22"/>
      <c r="R279" s="22"/>
      <c r="S279" s="22"/>
      <c r="T279" s="22"/>
      <c r="U279" s="22"/>
      <c r="V279" s="22"/>
      <c r="W279" s="22"/>
      <c r="X279" s="22"/>
      <c r="Y279" s="22"/>
      <c r="Z279" s="22"/>
      <c r="AA279" s="22"/>
      <c r="AB279" s="22"/>
      <c r="AC279" s="22"/>
      <c r="AD279" s="22" t="s">
        <v>159</v>
      </c>
      <c r="AE279" s="22"/>
      <c r="AF279" s="22"/>
      <c r="AG279" s="22"/>
      <c r="AH279" s="22"/>
      <c r="AI279" s="22"/>
      <c r="AJ279" s="22"/>
      <c r="AK279" s="22"/>
      <c r="AL279" s="22"/>
      <c r="AM279" s="22"/>
      <c r="AN279" s="22"/>
      <c r="AO279" s="22"/>
      <c r="AP279" s="22"/>
      <c r="AQ279" s="22"/>
      <c r="AR279" s="22"/>
      <c r="AS279" s="22"/>
      <c r="AT279" s="22"/>
      <c r="AU279" s="22"/>
      <c r="AV279" s="22"/>
      <c r="AW279" s="22"/>
      <c r="AX279" s="22"/>
      <c r="AY279" s="22"/>
      <c r="AZ279" s="22"/>
      <c r="BA279" s="22"/>
      <c r="BB279" s="22"/>
      <c r="BC279" s="22"/>
      <c r="BD279" s="22"/>
      <c r="BE279" s="22"/>
      <c r="BF279" s="22"/>
      <c r="BG279" s="22"/>
      <c r="BH279" s="22"/>
      <c r="BI279" s="22"/>
      <c r="BJ279" s="22"/>
      <c r="BK279" s="22"/>
      <c r="BL279" s="22"/>
      <c r="BM279" s="22"/>
      <c r="BN279" s="22"/>
      <c r="BO279" s="82"/>
    </row>
    <row r="280" spans="1:67" s="25" customFormat="1" ht="104" x14ac:dyDescent="0.2">
      <c r="A280" s="23">
        <v>115</v>
      </c>
      <c r="B280" s="27" t="s">
        <v>711</v>
      </c>
      <c r="C280" s="191" t="s">
        <v>1235</v>
      </c>
      <c r="D280" s="130" t="s">
        <v>1234</v>
      </c>
      <c r="E280" s="16" t="s">
        <v>1118</v>
      </c>
      <c r="F280" s="17">
        <v>2000</v>
      </c>
      <c r="G280" s="24">
        <v>42623</v>
      </c>
      <c r="H280" s="19" t="s">
        <v>925</v>
      </c>
      <c r="I280" s="20">
        <f t="shared" si="169"/>
        <v>4</v>
      </c>
      <c r="J280" s="22" t="s">
        <v>159</v>
      </c>
      <c r="K280" s="22" t="s">
        <v>159</v>
      </c>
      <c r="L280" s="22" t="s">
        <v>159</v>
      </c>
      <c r="M280" s="22" t="s">
        <v>160</v>
      </c>
      <c r="N280" s="22"/>
      <c r="O280" s="22"/>
      <c r="P280" s="22"/>
      <c r="Q280" s="22"/>
      <c r="R280" s="22"/>
      <c r="S280" s="22"/>
      <c r="T280" s="22"/>
      <c r="U280" s="22"/>
      <c r="V280" s="22"/>
      <c r="W280" s="22"/>
      <c r="X280" s="22"/>
      <c r="Y280" s="22"/>
      <c r="Z280" s="22"/>
      <c r="AA280" s="22"/>
      <c r="AB280" s="22"/>
      <c r="AC280" s="22"/>
      <c r="AD280" s="22"/>
      <c r="AE280" s="22"/>
      <c r="AF280" s="22"/>
      <c r="AG280" s="22"/>
      <c r="AH280" s="22"/>
      <c r="AI280" s="22"/>
      <c r="AJ280" s="22"/>
      <c r="AK280" s="22"/>
      <c r="AL280" s="22"/>
      <c r="AM280" s="22"/>
      <c r="AN280" s="22"/>
      <c r="AO280" s="22"/>
      <c r="AP280" s="22"/>
      <c r="AQ280" s="22"/>
      <c r="AR280" s="22"/>
      <c r="AS280" s="22"/>
      <c r="AT280" s="22"/>
      <c r="AU280" s="22"/>
      <c r="AV280" s="22"/>
      <c r="AW280" s="22"/>
      <c r="AX280" s="22"/>
      <c r="AY280" s="22"/>
      <c r="AZ280" s="22"/>
      <c r="BA280" s="22"/>
      <c r="BB280" s="22"/>
      <c r="BC280" s="22"/>
      <c r="BD280" s="22"/>
      <c r="BE280" s="22"/>
      <c r="BF280" s="22"/>
      <c r="BG280" s="22"/>
      <c r="BH280" s="22"/>
      <c r="BI280" s="22"/>
      <c r="BJ280" s="22"/>
      <c r="BK280" s="22"/>
      <c r="BL280" s="22"/>
      <c r="BM280" s="22"/>
      <c r="BN280" s="22"/>
      <c r="BO280" s="82"/>
    </row>
    <row r="281" spans="1:67" s="25" customFormat="1" ht="143" x14ac:dyDescent="0.2">
      <c r="A281" s="23">
        <v>116</v>
      </c>
      <c r="B281" s="27" t="s">
        <v>716</v>
      </c>
      <c r="C281" s="191" t="s">
        <v>1237</v>
      </c>
      <c r="D281" s="130" t="s">
        <v>1236</v>
      </c>
      <c r="E281" s="16" t="s">
        <v>784</v>
      </c>
      <c r="F281" s="17">
        <v>3000</v>
      </c>
      <c r="G281" s="24">
        <v>42192</v>
      </c>
      <c r="H281" s="19" t="s">
        <v>926</v>
      </c>
      <c r="I281" s="20">
        <f t="shared" si="169"/>
        <v>3</v>
      </c>
      <c r="J281" s="22" t="s">
        <v>717</v>
      </c>
      <c r="K281" s="22" t="s">
        <v>717</v>
      </c>
      <c r="L281" s="22"/>
      <c r="M281" s="22"/>
      <c r="N281" s="22"/>
      <c r="O281" s="22"/>
      <c r="P281" s="22"/>
      <c r="Q281" s="22"/>
      <c r="R281" s="22"/>
      <c r="S281" s="22"/>
      <c r="T281" s="22"/>
      <c r="U281" s="22"/>
      <c r="V281" s="22"/>
      <c r="W281" s="22"/>
      <c r="X281" s="22"/>
      <c r="Y281" s="22"/>
      <c r="Z281" s="22"/>
      <c r="AA281" s="22"/>
      <c r="AB281" s="22"/>
      <c r="AC281" s="22"/>
      <c r="AD281" s="22" t="s">
        <v>160</v>
      </c>
      <c r="AE281" s="22"/>
      <c r="AF281" s="22"/>
      <c r="AG281" s="22"/>
      <c r="AH281" s="22"/>
      <c r="AI281" s="22"/>
      <c r="AJ281" s="22"/>
      <c r="AK281" s="22"/>
      <c r="AL281" s="22"/>
      <c r="AM281" s="22"/>
      <c r="AN281" s="22"/>
      <c r="AO281" s="22"/>
      <c r="AP281" s="22"/>
      <c r="AQ281" s="22"/>
      <c r="AR281" s="22"/>
      <c r="AS281" s="22"/>
      <c r="AT281" s="22"/>
      <c r="AU281" s="22"/>
      <c r="AV281" s="22"/>
      <c r="AW281" s="22"/>
      <c r="AX281" s="22"/>
      <c r="AY281" s="22"/>
      <c r="AZ281" s="22"/>
      <c r="BA281" s="22"/>
      <c r="BB281" s="22"/>
      <c r="BC281" s="22"/>
      <c r="BD281" s="22"/>
      <c r="BE281" s="22"/>
      <c r="BF281" s="22"/>
      <c r="BG281" s="22"/>
      <c r="BH281" s="22"/>
      <c r="BI281" s="22"/>
      <c r="BJ281" s="22"/>
      <c r="BK281" s="22"/>
      <c r="BL281" s="22"/>
      <c r="BM281" s="22"/>
      <c r="BN281" s="22"/>
      <c r="BO281" s="82"/>
    </row>
    <row r="282" spans="1:67" s="25" customFormat="1" ht="91" x14ac:dyDescent="0.2">
      <c r="A282" s="23">
        <v>117</v>
      </c>
      <c r="B282" s="27" t="s">
        <v>713</v>
      </c>
      <c r="C282" s="191" t="s">
        <v>1120</v>
      </c>
      <c r="D282" s="130" t="s">
        <v>1121</v>
      </c>
      <c r="E282" s="16" t="s">
        <v>1119</v>
      </c>
      <c r="F282" s="17">
        <v>1000</v>
      </c>
      <c r="G282" s="24">
        <v>42168</v>
      </c>
      <c r="H282" s="19" t="s">
        <v>927</v>
      </c>
      <c r="I282" s="20">
        <f t="shared" si="169"/>
        <v>3</v>
      </c>
      <c r="J282" s="22" t="s">
        <v>160</v>
      </c>
      <c r="K282" s="22" t="s">
        <v>159</v>
      </c>
      <c r="L282" s="22" t="s">
        <v>159</v>
      </c>
      <c r="M282" s="22"/>
      <c r="N282" s="22"/>
      <c r="O282" s="22"/>
      <c r="P282" s="22"/>
      <c r="Q282" s="22"/>
      <c r="R282" s="22"/>
      <c r="S282" s="22"/>
      <c r="T282" s="22"/>
      <c r="U282" s="22"/>
      <c r="V282" s="22"/>
      <c r="W282" s="22"/>
      <c r="X282" s="22"/>
      <c r="Y282" s="22"/>
      <c r="Z282" s="22"/>
      <c r="AA282" s="22"/>
      <c r="AB282" s="22"/>
      <c r="AC282" s="22"/>
      <c r="AD282" s="22"/>
      <c r="AE282" s="22"/>
      <c r="AF282" s="22"/>
      <c r="AG282" s="22"/>
      <c r="AH282" s="22"/>
      <c r="AI282" s="22"/>
      <c r="AJ282" s="22"/>
      <c r="AK282" s="22"/>
      <c r="AL282" s="22"/>
      <c r="AM282" s="22"/>
      <c r="AN282" s="22"/>
      <c r="AO282" s="22"/>
      <c r="AP282" s="22"/>
      <c r="AQ282" s="22"/>
      <c r="AR282" s="22"/>
      <c r="AS282" s="22"/>
      <c r="AT282" s="22"/>
      <c r="AU282" s="22"/>
      <c r="AV282" s="22"/>
      <c r="AW282" s="22"/>
      <c r="AX282" s="22"/>
      <c r="AY282" s="22"/>
      <c r="AZ282" s="22"/>
      <c r="BA282" s="22"/>
      <c r="BB282" s="22"/>
      <c r="BC282" s="22"/>
      <c r="BD282" s="22"/>
      <c r="BE282" s="22"/>
      <c r="BF282" s="22"/>
      <c r="BG282" s="22"/>
      <c r="BH282" s="22"/>
      <c r="BI282" s="22"/>
      <c r="BJ282" s="22"/>
      <c r="BK282" s="22"/>
      <c r="BL282" s="22"/>
      <c r="BM282" s="22"/>
      <c r="BN282" s="22"/>
      <c r="BO282" s="82"/>
    </row>
    <row r="283" spans="1:67" s="25" customFormat="1" ht="78" x14ac:dyDescent="0.2">
      <c r="A283" s="23">
        <v>118</v>
      </c>
      <c r="B283" s="27" t="s">
        <v>719</v>
      </c>
      <c r="C283" s="191" t="s">
        <v>786</v>
      </c>
      <c r="D283" s="130" t="s">
        <v>720</v>
      </c>
      <c r="E283" s="16" t="s">
        <v>785</v>
      </c>
      <c r="F283" s="17">
        <v>4500</v>
      </c>
      <c r="G283" s="24">
        <v>42250</v>
      </c>
      <c r="H283" s="19" t="s">
        <v>928</v>
      </c>
      <c r="I283" s="20">
        <f t="shared" si="169"/>
        <v>3</v>
      </c>
      <c r="J283" s="22" t="s">
        <v>160</v>
      </c>
      <c r="K283" s="22" t="s">
        <v>727</v>
      </c>
      <c r="L283" s="22" t="s">
        <v>727</v>
      </c>
      <c r="M283" s="22" t="s">
        <v>726</v>
      </c>
      <c r="N283" s="22"/>
      <c r="O283" s="22"/>
      <c r="P283" s="22"/>
      <c r="Q283" s="22"/>
      <c r="R283" s="22"/>
      <c r="S283" s="22"/>
      <c r="T283" s="22"/>
      <c r="U283" s="22"/>
      <c r="V283" s="22"/>
      <c r="W283" s="22"/>
      <c r="X283" s="22"/>
      <c r="Y283" s="22"/>
      <c r="Z283" s="22"/>
      <c r="AA283" s="22"/>
      <c r="AB283" s="22"/>
      <c r="AC283" s="22"/>
      <c r="AD283" s="22"/>
      <c r="AE283" s="22"/>
      <c r="AF283" s="22"/>
      <c r="AG283" s="22"/>
      <c r="AH283" s="22"/>
      <c r="AI283" s="22"/>
      <c r="AJ283" s="22"/>
      <c r="AK283" s="22"/>
      <c r="AL283" s="22"/>
      <c r="AM283" s="22"/>
      <c r="AN283" s="22"/>
      <c r="AO283" s="22"/>
      <c r="AP283" s="22"/>
      <c r="AQ283" s="22"/>
      <c r="AR283" s="22"/>
      <c r="AS283" s="22"/>
      <c r="AT283" s="22"/>
      <c r="AU283" s="22"/>
      <c r="AV283" s="22"/>
      <c r="AW283" s="22"/>
      <c r="AX283" s="22"/>
      <c r="AY283" s="22"/>
      <c r="AZ283" s="22"/>
      <c r="BA283" s="22"/>
      <c r="BB283" s="22"/>
      <c r="BC283" s="22"/>
      <c r="BD283" s="22"/>
      <c r="BE283" s="22"/>
      <c r="BF283" s="22"/>
      <c r="BG283" s="22"/>
      <c r="BH283" s="22"/>
      <c r="BI283" s="22"/>
      <c r="BJ283" s="22"/>
      <c r="BK283" s="22"/>
      <c r="BL283" s="22"/>
      <c r="BM283" s="22"/>
      <c r="BN283" s="22"/>
      <c r="BO283" s="82"/>
    </row>
    <row r="284" spans="1:67" s="25" customFormat="1" ht="104" x14ac:dyDescent="0.2">
      <c r="A284" s="117">
        <v>119</v>
      </c>
      <c r="B284" s="124" t="s">
        <v>718</v>
      </c>
      <c r="C284" s="205" t="s">
        <v>1018</v>
      </c>
      <c r="D284" s="197" t="s">
        <v>942</v>
      </c>
      <c r="E284" s="31" t="s">
        <v>55</v>
      </c>
      <c r="F284" s="17">
        <v>5000</v>
      </c>
      <c r="G284" s="24">
        <v>42215</v>
      </c>
      <c r="H284" s="19" t="s">
        <v>929</v>
      </c>
      <c r="I284" s="20">
        <f t="shared" si="169"/>
        <v>3</v>
      </c>
      <c r="J284" s="22" t="s">
        <v>721</v>
      </c>
      <c r="K284" s="22" t="s">
        <v>721</v>
      </c>
      <c r="L284" s="22" t="s">
        <v>160</v>
      </c>
      <c r="M284" s="22"/>
      <c r="N284" s="22"/>
      <c r="O284" s="22"/>
      <c r="P284" s="22"/>
      <c r="Q284" s="22"/>
      <c r="R284" s="22"/>
      <c r="S284" s="22"/>
      <c r="T284" s="22"/>
      <c r="U284" s="22"/>
      <c r="V284" s="22"/>
      <c r="W284" s="22"/>
      <c r="X284" s="22"/>
      <c r="Y284" s="22"/>
      <c r="Z284" s="22"/>
      <c r="AA284" s="22"/>
      <c r="AB284" s="22"/>
      <c r="AC284" s="22"/>
      <c r="AD284" s="22"/>
      <c r="AE284" s="22"/>
      <c r="AF284" s="22"/>
      <c r="AG284" s="22"/>
      <c r="AH284" s="22"/>
      <c r="AI284" s="22"/>
      <c r="AJ284" s="22"/>
      <c r="AK284" s="22"/>
      <c r="AL284" s="22"/>
      <c r="AM284" s="22"/>
      <c r="AN284" s="22"/>
      <c r="AO284" s="22"/>
      <c r="AP284" s="22"/>
      <c r="AQ284" s="22"/>
      <c r="AR284" s="22"/>
      <c r="AS284" s="22"/>
      <c r="AT284" s="22"/>
      <c r="AU284" s="22"/>
      <c r="AV284" s="22"/>
      <c r="AW284" s="22"/>
      <c r="AX284" s="22"/>
      <c r="AY284" s="22"/>
      <c r="AZ284" s="22"/>
      <c r="BA284" s="22"/>
      <c r="BB284" s="22"/>
      <c r="BC284" s="22"/>
      <c r="BD284" s="22"/>
      <c r="BE284" s="22"/>
      <c r="BF284" s="22"/>
      <c r="BG284" s="22"/>
      <c r="BH284" s="22"/>
      <c r="BI284" s="22"/>
      <c r="BJ284" s="22"/>
      <c r="BK284" s="22"/>
      <c r="BL284" s="22"/>
      <c r="BM284" s="22"/>
      <c r="BN284" s="22"/>
      <c r="BO284" s="82"/>
    </row>
    <row r="285" spans="1:67" s="25" customFormat="1" ht="78" x14ac:dyDescent="0.2">
      <c r="A285" s="23">
        <v>120</v>
      </c>
      <c r="B285" s="27" t="s">
        <v>729</v>
      </c>
      <c r="C285" s="191" t="s">
        <v>943</v>
      </c>
      <c r="D285" s="130" t="s">
        <v>733</v>
      </c>
      <c r="E285" s="16" t="s">
        <v>944</v>
      </c>
      <c r="F285" s="17">
        <v>8000</v>
      </c>
      <c r="G285" s="24">
        <v>42336</v>
      </c>
      <c r="H285" s="19" t="s">
        <v>930</v>
      </c>
      <c r="I285" s="20">
        <f>COUNTIF(J285:BO285,"&gt;×")+3</f>
        <v>8</v>
      </c>
      <c r="J285" s="22" t="s">
        <v>765</v>
      </c>
      <c r="K285" s="22"/>
      <c r="L285" s="22" t="s">
        <v>765</v>
      </c>
      <c r="M285" s="22" t="s">
        <v>160</v>
      </c>
      <c r="N285" s="22"/>
      <c r="O285" s="22" t="s">
        <v>769</v>
      </c>
      <c r="P285" s="22"/>
      <c r="Q285" s="22"/>
      <c r="R285" s="22"/>
      <c r="S285" s="22"/>
      <c r="T285" s="22"/>
      <c r="U285" s="22"/>
      <c r="V285" s="22"/>
      <c r="W285" s="22"/>
      <c r="X285" s="22"/>
      <c r="Y285" s="22"/>
      <c r="Z285" s="22"/>
      <c r="AA285" s="22"/>
      <c r="AB285" s="22"/>
      <c r="AC285" s="22"/>
      <c r="AD285" s="22"/>
      <c r="AE285" s="22" t="s">
        <v>167</v>
      </c>
      <c r="AF285" s="22"/>
      <c r="AG285" s="22"/>
      <c r="AH285" s="22"/>
      <c r="AI285" s="22"/>
      <c r="AJ285" s="22"/>
      <c r="AK285" s="22"/>
      <c r="AL285" s="22"/>
      <c r="AM285" s="22"/>
      <c r="AN285" s="22"/>
      <c r="AO285" s="22"/>
      <c r="AP285" s="22"/>
      <c r="AQ285" s="22"/>
      <c r="AR285" s="22"/>
      <c r="AS285" s="22"/>
      <c r="AT285" s="22"/>
      <c r="AU285" s="22"/>
      <c r="AV285" s="22"/>
      <c r="AW285" s="22"/>
      <c r="AX285" s="22"/>
      <c r="AY285" s="22"/>
      <c r="AZ285" s="22"/>
      <c r="BA285" s="22"/>
      <c r="BB285" s="22"/>
      <c r="BC285" s="22"/>
      <c r="BD285" s="22"/>
      <c r="BE285" s="22"/>
      <c r="BF285" s="22"/>
      <c r="BG285" s="22"/>
      <c r="BH285" s="22"/>
      <c r="BI285" s="22"/>
      <c r="BJ285" s="22"/>
      <c r="BK285" s="22"/>
      <c r="BL285" s="22"/>
      <c r="BM285" s="22"/>
      <c r="BN285" s="22"/>
      <c r="BO285" s="82"/>
    </row>
    <row r="286" spans="1:67" s="25" customFormat="1" ht="78" x14ac:dyDescent="0.2">
      <c r="A286" s="23">
        <v>121</v>
      </c>
      <c r="B286" s="27" t="s">
        <v>728</v>
      </c>
      <c r="C286" s="191" t="s">
        <v>730</v>
      </c>
      <c r="D286" s="130" t="s">
        <v>731</v>
      </c>
      <c r="E286" s="31" t="s">
        <v>55</v>
      </c>
      <c r="F286" s="17">
        <v>15700</v>
      </c>
      <c r="G286" s="24">
        <v>42293</v>
      </c>
      <c r="H286" s="19" t="s">
        <v>931</v>
      </c>
      <c r="I286" s="20">
        <f>COUNTIF(J286:BO286,"&gt;×")</f>
        <v>3</v>
      </c>
      <c r="J286" s="22" t="s">
        <v>732</v>
      </c>
      <c r="K286" s="22" t="s">
        <v>160</v>
      </c>
      <c r="L286" s="22" t="s">
        <v>732</v>
      </c>
      <c r="M286" s="22"/>
      <c r="N286" s="22"/>
      <c r="O286" s="22"/>
      <c r="P286" s="22"/>
      <c r="Q286" s="22"/>
      <c r="R286" s="22"/>
      <c r="S286" s="22"/>
      <c r="T286" s="22"/>
      <c r="U286" s="22"/>
      <c r="V286" s="22"/>
      <c r="W286" s="22"/>
      <c r="X286" s="22"/>
      <c r="Y286" s="22"/>
      <c r="Z286" s="22"/>
      <c r="AA286" s="22"/>
      <c r="AB286" s="22"/>
      <c r="AC286" s="22"/>
      <c r="AD286" s="22"/>
      <c r="AE286" s="22"/>
      <c r="AF286" s="22"/>
      <c r="AG286" s="22"/>
      <c r="AH286" s="22"/>
      <c r="AI286" s="22"/>
      <c r="AJ286" s="22"/>
      <c r="AK286" s="22"/>
      <c r="AL286" s="22"/>
      <c r="AM286" s="22"/>
      <c r="AN286" s="22"/>
      <c r="AO286" s="22"/>
      <c r="AP286" s="22"/>
      <c r="AQ286" s="22"/>
      <c r="AR286" s="22"/>
      <c r="AS286" s="22"/>
      <c r="AT286" s="22"/>
      <c r="AU286" s="22"/>
      <c r="AV286" s="22"/>
      <c r="AW286" s="22"/>
      <c r="AX286" s="22"/>
      <c r="AY286" s="22"/>
      <c r="AZ286" s="22"/>
      <c r="BA286" s="22"/>
      <c r="BB286" s="22"/>
      <c r="BC286" s="22"/>
      <c r="BD286" s="22"/>
      <c r="BE286" s="22"/>
      <c r="BF286" s="22"/>
      <c r="BG286" s="22"/>
      <c r="BH286" s="22"/>
      <c r="BI286" s="22"/>
      <c r="BJ286" s="22"/>
      <c r="BK286" s="22"/>
      <c r="BL286" s="22"/>
      <c r="BM286" s="22"/>
      <c r="BN286" s="22"/>
      <c r="BO286" s="82"/>
    </row>
    <row r="287" spans="1:67" s="25" customFormat="1" ht="78" x14ac:dyDescent="0.2">
      <c r="A287" s="23">
        <v>122</v>
      </c>
      <c r="B287" s="27" t="s">
        <v>761</v>
      </c>
      <c r="C287" s="191" t="s">
        <v>764</v>
      </c>
      <c r="D287" s="130" t="s">
        <v>763</v>
      </c>
      <c r="E287" s="16" t="s">
        <v>945</v>
      </c>
      <c r="F287" s="17">
        <v>5000</v>
      </c>
      <c r="G287" s="24">
        <v>42361</v>
      </c>
      <c r="H287" s="19" t="s">
        <v>932</v>
      </c>
      <c r="I287" s="20">
        <f>COUNTIF(J287:BO287,"&gt;×")</f>
        <v>6</v>
      </c>
      <c r="J287" s="22" t="s">
        <v>160</v>
      </c>
      <c r="K287" s="22" t="s">
        <v>768</v>
      </c>
      <c r="L287" s="22" t="s">
        <v>768</v>
      </c>
      <c r="M287" s="22" t="s">
        <v>768</v>
      </c>
      <c r="N287" s="22"/>
      <c r="O287" s="22" t="s">
        <v>768</v>
      </c>
      <c r="P287" s="22"/>
      <c r="Q287" s="22"/>
      <c r="R287" s="22"/>
      <c r="S287" s="22"/>
      <c r="T287" s="22"/>
      <c r="U287" s="22"/>
      <c r="V287" s="22"/>
      <c r="W287" s="22"/>
      <c r="X287" s="22"/>
      <c r="Y287" s="22"/>
      <c r="Z287" s="22"/>
      <c r="AA287" s="22"/>
      <c r="AB287" s="22"/>
      <c r="AC287" s="22"/>
      <c r="AD287" s="22"/>
      <c r="AE287" s="22" t="s">
        <v>159</v>
      </c>
      <c r="AF287" s="22"/>
      <c r="AG287" s="22"/>
      <c r="AH287" s="22"/>
      <c r="AI287" s="22"/>
      <c r="AJ287" s="22"/>
      <c r="AK287" s="22"/>
      <c r="AL287" s="22"/>
      <c r="AM287" s="22"/>
      <c r="AN287" s="22"/>
      <c r="AO287" s="22"/>
      <c r="AP287" s="22"/>
      <c r="AQ287" s="22"/>
      <c r="AR287" s="22"/>
      <c r="AS287" s="22"/>
      <c r="AT287" s="22"/>
      <c r="AU287" s="22"/>
      <c r="AV287" s="22"/>
      <c r="AW287" s="22"/>
      <c r="AX287" s="22"/>
      <c r="AY287" s="22"/>
      <c r="AZ287" s="22"/>
      <c r="BA287" s="22"/>
      <c r="BB287" s="22"/>
      <c r="BC287" s="22"/>
      <c r="BD287" s="22"/>
      <c r="BE287" s="22"/>
      <c r="BF287" s="22"/>
      <c r="BG287" s="22"/>
      <c r="BH287" s="22"/>
      <c r="BI287" s="22"/>
      <c r="BJ287" s="22"/>
      <c r="BK287" s="22"/>
      <c r="BL287" s="22"/>
      <c r="BM287" s="22"/>
      <c r="BN287" s="22"/>
      <c r="BO287" s="82"/>
    </row>
    <row r="288" spans="1:67" s="25" customFormat="1" ht="91" x14ac:dyDescent="0.2">
      <c r="A288" s="23">
        <v>123</v>
      </c>
      <c r="B288" s="27" t="s">
        <v>787</v>
      </c>
      <c r="C288" s="99" t="s">
        <v>788</v>
      </c>
      <c r="D288" s="130" t="s">
        <v>171</v>
      </c>
      <c r="E288" s="16" t="s">
        <v>946</v>
      </c>
      <c r="F288" s="17">
        <v>8000</v>
      </c>
      <c r="G288" s="24">
        <v>42435</v>
      </c>
      <c r="H288" s="19" t="s">
        <v>933</v>
      </c>
      <c r="I288" s="20">
        <f>COUNTIF(J288:BO288,"&gt;×")</f>
        <v>6</v>
      </c>
      <c r="J288" s="22" t="s">
        <v>790</v>
      </c>
      <c r="K288" s="22" t="s">
        <v>790</v>
      </c>
      <c r="L288" s="22" t="s">
        <v>160</v>
      </c>
      <c r="M288" s="22"/>
      <c r="N288" s="22"/>
      <c r="O288" s="22" t="s">
        <v>790</v>
      </c>
      <c r="P288" s="22"/>
      <c r="Q288" s="22"/>
      <c r="R288" s="22"/>
      <c r="S288" s="22"/>
      <c r="T288" s="22"/>
      <c r="U288" s="22"/>
      <c r="V288" s="22"/>
      <c r="W288" s="22"/>
      <c r="X288" s="22"/>
      <c r="Y288" s="22"/>
      <c r="Z288" s="22"/>
      <c r="AA288" s="22"/>
      <c r="AB288" s="22"/>
      <c r="AC288" s="22"/>
      <c r="AD288" s="22" t="s">
        <v>159</v>
      </c>
      <c r="AE288" s="22" t="s">
        <v>159</v>
      </c>
      <c r="AF288" s="22"/>
      <c r="AG288" s="22"/>
      <c r="AH288" s="22"/>
      <c r="AI288" s="22"/>
      <c r="AJ288" s="22"/>
      <c r="AK288" s="22"/>
      <c r="AL288" s="22"/>
      <c r="AM288" s="22"/>
      <c r="AN288" s="22"/>
      <c r="AO288" s="22"/>
      <c r="AP288" s="22"/>
      <c r="AQ288" s="22"/>
      <c r="AR288" s="22"/>
      <c r="AS288" s="22"/>
      <c r="AT288" s="22"/>
      <c r="AU288" s="22"/>
      <c r="AV288" s="22"/>
      <c r="AW288" s="22"/>
      <c r="AX288" s="22"/>
      <c r="AY288" s="22"/>
      <c r="AZ288" s="22"/>
      <c r="BA288" s="22"/>
      <c r="BB288" s="22"/>
      <c r="BC288" s="22"/>
      <c r="BD288" s="22"/>
      <c r="BE288" s="22"/>
      <c r="BF288" s="22"/>
      <c r="BG288" s="22"/>
      <c r="BH288" s="22"/>
      <c r="BI288" s="22"/>
      <c r="BJ288" s="22"/>
      <c r="BK288" s="22"/>
      <c r="BL288" s="22"/>
      <c r="BM288" s="22"/>
      <c r="BN288" s="22"/>
      <c r="BO288" s="82"/>
    </row>
    <row r="289" spans="1:67" s="25" customFormat="1" ht="130" x14ac:dyDescent="0.2">
      <c r="A289" s="23">
        <v>124</v>
      </c>
      <c r="B289" s="27" t="s">
        <v>789</v>
      </c>
      <c r="C289" s="191" t="s">
        <v>1240</v>
      </c>
      <c r="D289" s="130" t="s">
        <v>1238</v>
      </c>
      <c r="E289" s="16" t="s">
        <v>1239</v>
      </c>
      <c r="F289" s="17">
        <v>3800</v>
      </c>
      <c r="G289" s="24">
        <v>42456</v>
      </c>
      <c r="H289" s="19" t="s">
        <v>934</v>
      </c>
      <c r="I289" s="20">
        <f>COUNTIF(J289:BO289,"&gt;×")</f>
        <v>3</v>
      </c>
      <c r="J289" s="22" t="s">
        <v>791</v>
      </c>
      <c r="K289" s="22" t="s">
        <v>160</v>
      </c>
      <c r="L289" s="22" t="s">
        <v>791</v>
      </c>
      <c r="M289" s="22"/>
      <c r="N289" s="22"/>
      <c r="O289" s="22"/>
      <c r="P289" s="22"/>
      <c r="Q289" s="22"/>
      <c r="R289" s="22"/>
      <c r="S289" s="22"/>
      <c r="T289" s="22"/>
      <c r="U289" s="22"/>
      <c r="V289" s="22"/>
      <c r="W289" s="22"/>
      <c r="X289" s="22"/>
      <c r="Y289" s="22"/>
      <c r="Z289" s="22"/>
      <c r="AA289" s="22"/>
      <c r="AB289" s="22"/>
      <c r="AC289" s="22"/>
      <c r="AD289" s="22"/>
      <c r="AE289" s="22"/>
      <c r="AF289" s="22"/>
      <c r="AG289" s="22"/>
      <c r="AH289" s="22"/>
      <c r="AI289" s="22"/>
      <c r="AJ289" s="22"/>
      <c r="AK289" s="22"/>
      <c r="AL289" s="22"/>
      <c r="AM289" s="22"/>
      <c r="AN289" s="22"/>
      <c r="AO289" s="22"/>
      <c r="AP289" s="22"/>
      <c r="AQ289" s="22"/>
      <c r="AR289" s="22"/>
      <c r="AS289" s="22"/>
      <c r="AT289" s="22"/>
      <c r="AU289" s="22"/>
      <c r="AV289" s="22"/>
      <c r="AW289" s="22"/>
      <c r="AX289" s="22"/>
      <c r="AY289" s="22"/>
      <c r="AZ289" s="22"/>
      <c r="BA289" s="22"/>
      <c r="BB289" s="22"/>
      <c r="BC289" s="22"/>
      <c r="BD289" s="22"/>
      <c r="BE289" s="22"/>
      <c r="BF289" s="22"/>
      <c r="BG289" s="22"/>
      <c r="BH289" s="22"/>
      <c r="BI289" s="22"/>
      <c r="BJ289" s="22"/>
      <c r="BK289" s="22"/>
      <c r="BL289" s="22"/>
      <c r="BM289" s="22"/>
      <c r="BN289" s="22"/>
      <c r="BO289" s="82"/>
    </row>
    <row r="290" spans="1:67" s="25" customFormat="1" ht="91" x14ac:dyDescent="0.2">
      <c r="A290" s="117">
        <v>125</v>
      </c>
      <c r="B290" s="124" t="s">
        <v>792</v>
      </c>
      <c r="C290" s="205" t="s">
        <v>1084</v>
      </c>
      <c r="D290" s="197" t="s">
        <v>1017</v>
      </c>
      <c r="E290" s="31" t="s">
        <v>55</v>
      </c>
      <c r="F290" s="17">
        <v>7300</v>
      </c>
      <c r="G290" s="24">
        <v>42504</v>
      </c>
      <c r="H290" s="19" t="s">
        <v>947</v>
      </c>
      <c r="I290" s="20">
        <f>COUNTIF(J290:BO290,"&gt;×")</f>
        <v>5</v>
      </c>
      <c r="J290" s="22" t="s">
        <v>798</v>
      </c>
      <c r="K290" s="22" t="s">
        <v>798</v>
      </c>
      <c r="L290" s="22" t="s">
        <v>798</v>
      </c>
      <c r="M290" s="22"/>
      <c r="N290" s="22"/>
      <c r="O290" s="22"/>
      <c r="P290" s="22"/>
      <c r="Q290" s="22"/>
      <c r="R290" s="22"/>
      <c r="S290" s="22"/>
      <c r="T290" s="22"/>
      <c r="U290" s="22"/>
      <c r="V290" s="22"/>
      <c r="W290" s="22"/>
      <c r="X290" s="22"/>
      <c r="Y290" s="22"/>
      <c r="Z290" s="22"/>
      <c r="AA290" s="22"/>
      <c r="AB290" s="22"/>
      <c r="AC290" s="22"/>
      <c r="AD290" s="22"/>
      <c r="AE290" s="22" t="s">
        <v>160</v>
      </c>
      <c r="AF290" s="22"/>
      <c r="AG290" s="22"/>
      <c r="AH290" s="22"/>
      <c r="AI290" s="22"/>
      <c r="AJ290" s="22"/>
      <c r="AK290" s="22" t="s">
        <v>798</v>
      </c>
      <c r="AL290" s="22"/>
      <c r="AM290" s="22"/>
      <c r="AN290" s="22"/>
      <c r="AO290" s="22"/>
      <c r="AP290" s="22"/>
      <c r="AQ290" s="22"/>
      <c r="AR290" s="22"/>
      <c r="AS290" s="22"/>
      <c r="AT290" s="22"/>
      <c r="AU290" s="22"/>
      <c r="AV290" s="22"/>
      <c r="AW290" s="22"/>
      <c r="AX290" s="22"/>
      <c r="AY290" s="22"/>
      <c r="AZ290" s="22"/>
      <c r="BA290" s="22"/>
      <c r="BB290" s="22"/>
      <c r="BC290" s="22"/>
      <c r="BD290" s="22"/>
      <c r="BE290" s="22"/>
      <c r="BF290" s="22"/>
      <c r="BG290" s="22"/>
      <c r="BH290" s="22"/>
      <c r="BI290" s="22"/>
      <c r="BJ290" s="22"/>
      <c r="BK290" s="22"/>
      <c r="BL290" s="22"/>
      <c r="BM290" s="22"/>
      <c r="BN290" s="22"/>
      <c r="BO290" s="82"/>
    </row>
    <row r="291" spans="1:67" s="25" customFormat="1" ht="91" x14ac:dyDescent="0.2">
      <c r="A291" s="23">
        <v>126</v>
      </c>
      <c r="B291" s="27" t="s">
        <v>796</v>
      </c>
      <c r="C291" s="191" t="s">
        <v>797</v>
      </c>
      <c r="D291" s="130" t="s">
        <v>948</v>
      </c>
      <c r="E291" s="31" t="s">
        <v>55</v>
      </c>
      <c r="F291" s="17">
        <v>3500</v>
      </c>
      <c r="G291" s="24">
        <v>42553</v>
      </c>
      <c r="H291" s="19" t="s">
        <v>935</v>
      </c>
      <c r="I291" s="20">
        <v>3</v>
      </c>
      <c r="J291" s="22" t="s">
        <v>160</v>
      </c>
      <c r="K291" s="22" t="s">
        <v>802</v>
      </c>
      <c r="L291" s="22" t="s">
        <v>802</v>
      </c>
      <c r="M291" s="22"/>
      <c r="N291" s="22"/>
      <c r="O291" s="22"/>
      <c r="P291" s="22"/>
      <c r="Q291" s="22"/>
      <c r="R291" s="22"/>
      <c r="S291" s="22"/>
      <c r="T291" s="22"/>
      <c r="U291" s="22"/>
      <c r="V291" s="22"/>
      <c r="W291" s="22"/>
      <c r="X291" s="22"/>
      <c r="Y291" s="22"/>
      <c r="Z291" s="22"/>
      <c r="AA291" s="22"/>
      <c r="AB291" s="22"/>
      <c r="AC291" s="22"/>
      <c r="AD291" s="22"/>
      <c r="AE291" s="22"/>
      <c r="AF291" s="22"/>
      <c r="AG291" s="22"/>
      <c r="AH291" s="22"/>
      <c r="AI291" s="22"/>
      <c r="AJ291" s="22"/>
      <c r="AK291" s="22"/>
      <c r="AL291" s="22"/>
      <c r="AM291" s="22"/>
      <c r="AN291" s="22"/>
      <c r="AO291" s="22"/>
      <c r="AP291" s="22"/>
      <c r="AQ291" s="22"/>
      <c r="AR291" s="22"/>
      <c r="AS291" s="22"/>
      <c r="AT291" s="22"/>
      <c r="AU291" s="22"/>
      <c r="AV291" s="22"/>
      <c r="AW291" s="22"/>
      <c r="AX291" s="22"/>
      <c r="AY291" s="22"/>
      <c r="AZ291" s="22"/>
      <c r="BA291" s="22"/>
      <c r="BB291" s="22"/>
      <c r="BC291" s="22"/>
      <c r="BD291" s="22"/>
      <c r="BE291" s="22"/>
      <c r="BF291" s="22"/>
      <c r="BG291" s="22"/>
      <c r="BH291" s="22"/>
      <c r="BI291" s="22"/>
      <c r="BJ291" s="22"/>
      <c r="BK291" s="22"/>
      <c r="BL291" s="22"/>
      <c r="BM291" s="22"/>
      <c r="BN291" s="22"/>
      <c r="BO291" s="82"/>
    </row>
    <row r="292" spans="1:67" s="25" customFormat="1" ht="92" customHeight="1" x14ac:dyDescent="0.2">
      <c r="A292" s="255">
        <v>127</v>
      </c>
      <c r="B292" s="258" t="s">
        <v>799</v>
      </c>
      <c r="C292" s="191" t="s">
        <v>1242</v>
      </c>
      <c r="D292" s="130" t="s">
        <v>800</v>
      </c>
      <c r="E292" s="70" t="s">
        <v>1241</v>
      </c>
      <c r="F292" s="330">
        <v>3000</v>
      </c>
      <c r="G292" s="299">
        <v>42571</v>
      </c>
      <c r="H292" s="328" t="s">
        <v>810</v>
      </c>
      <c r="I292" s="214">
        <f>COUNTIF(J292:BO292,"&gt;×")</f>
        <v>3</v>
      </c>
      <c r="J292" s="208" t="s">
        <v>803</v>
      </c>
      <c r="K292" s="208" t="s">
        <v>803</v>
      </c>
      <c r="L292" s="208" t="s">
        <v>160</v>
      </c>
      <c r="M292" s="208"/>
      <c r="N292" s="208"/>
      <c r="O292" s="208"/>
      <c r="P292" s="147"/>
      <c r="Q292" s="147"/>
      <c r="R292" s="208"/>
      <c r="S292" s="208"/>
      <c r="T292" s="208"/>
      <c r="U292" s="208"/>
      <c r="V292" s="208"/>
      <c r="W292" s="208"/>
      <c r="X292" s="208"/>
      <c r="Y292" s="208"/>
      <c r="Z292" s="208"/>
      <c r="AA292" s="208"/>
      <c r="AB292" s="147"/>
      <c r="AC292" s="147"/>
      <c r="AD292" s="208"/>
      <c r="AE292" s="208"/>
      <c r="AF292" s="208"/>
      <c r="AG292" s="208"/>
      <c r="AH292" s="208"/>
      <c r="AI292" s="208"/>
      <c r="AJ292" s="208"/>
      <c r="AK292" s="208"/>
      <c r="AL292" s="208"/>
      <c r="AM292" s="208"/>
      <c r="AN292" s="208"/>
      <c r="AO292" s="208"/>
      <c r="AP292" s="208"/>
      <c r="AQ292" s="208"/>
      <c r="AR292" s="208"/>
      <c r="AS292" s="208"/>
      <c r="AT292" s="208"/>
      <c r="AU292" s="208"/>
      <c r="AV292" s="208"/>
      <c r="AW292" s="208"/>
      <c r="AX292" s="208"/>
      <c r="AY292" s="208"/>
      <c r="AZ292" s="208"/>
      <c r="BA292" s="208"/>
      <c r="BB292" s="208"/>
      <c r="BC292" s="208"/>
      <c r="BD292" s="208"/>
      <c r="BE292" s="208"/>
      <c r="BF292" s="208"/>
      <c r="BG292" s="208"/>
      <c r="BH292" s="208"/>
      <c r="BI292" s="208"/>
      <c r="BJ292" s="208"/>
      <c r="BK292" s="208"/>
      <c r="BL292" s="208"/>
      <c r="BM292" s="208"/>
      <c r="BN292" s="208"/>
      <c r="BO292" s="208"/>
    </row>
    <row r="293" spans="1:67" s="25" customFormat="1" ht="92" customHeight="1" x14ac:dyDescent="0.2">
      <c r="A293" s="257"/>
      <c r="B293" s="260"/>
      <c r="C293" s="191" t="s">
        <v>764</v>
      </c>
      <c r="D293" s="130" t="s">
        <v>763</v>
      </c>
      <c r="E293" s="16" t="s">
        <v>762</v>
      </c>
      <c r="F293" s="331"/>
      <c r="G293" s="313"/>
      <c r="H293" s="329"/>
      <c r="I293" s="215"/>
      <c r="J293" s="209"/>
      <c r="K293" s="209"/>
      <c r="L293" s="209"/>
      <c r="M293" s="209"/>
      <c r="N293" s="209"/>
      <c r="O293" s="209"/>
      <c r="P293" s="179"/>
      <c r="Q293" s="179"/>
      <c r="R293" s="209"/>
      <c r="S293" s="209"/>
      <c r="T293" s="209"/>
      <c r="U293" s="209"/>
      <c r="V293" s="209"/>
      <c r="W293" s="209"/>
      <c r="X293" s="209"/>
      <c r="Y293" s="209"/>
      <c r="Z293" s="209"/>
      <c r="AA293" s="209"/>
      <c r="AB293" s="179"/>
      <c r="AC293" s="179"/>
      <c r="AD293" s="209"/>
      <c r="AE293" s="209"/>
      <c r="AF293" s="209"/>
      <c r="AG293" s="209"/>
      <c r="AH293" s="209"/>
      <c r="AI293" s="209"/>
      <c r="AJ293" s="209"/>
      <c r="AK293" s="209"/>
      <c r="AL293" s="209"/>
      <c r="AM293" s="209"/>
      <c r="AN293" s="209"/>
      <c r="AO293" s="209"/>
      <c r="AP293" s="209"/>
      <c r="AQ293" s="209"/>
      <c r="AR293" s="209"/>
      <c r="AS293" s="209"/>
      <c r="AT293" s="209"/>
      <c r="AU293" s="209"/>
      <c r="AV293" s="209"/>
      <c r="AW293" s="209"/>
      <c r="AX293" s="209"/>
      <c r="AY293" s="209"/>
      <c r="AZ293" s="209"/>
      <c r="BA293" s="209"/>
      <c r="BB293" s="209"/>
      <c r="BC293" s="209"/>
      <c r="BD293" s="209"/>
      <c r="BE293" s="209"/>
      <c r="BF293" s="209"/>
      <c r="BG293" s="209"/>
      <c r="BH293" s="209"/>
      <c r="BI293" s="209"/>
      <c r="BJ293" s="209"/>
      <c r="BK293" s="209"/>
      <c r="BL293" s="209"/>
      <c r="BM293" s="209"/>
      <c r="BN293" s="209"/>
      <c r="BO293" s="209"/>
    </row>
    <row r="294" spans="1:67" s="25" customFormat="1" ht="78" x14ac:dyDescent="0.2">
      <c r="A294" s="23">
        <v>128</v>
      </c>
      <c r="B294" s="27" t="s">
        <v>804</v>
      </c>
      <c r="C294" s="191" t="s">
        <v>806</v>
      </c>
      <c r="D294" s="130" t="s">
        <v>171</v>
      </c>
      <c r="E294" s="16" t="s">
        <v>807</v>
      </c>
      <c r="F294" s="17">
        <v>3000</v>
      </c>
      <c r="G294" s="24">
        <v>42666</v>
      </c>
      <c r="H294" s="19" t="s">
        <v>936</v>
      </c>
      <c r="I294" s="20">
        <f t="shared" ref="I294:I303" si="170">COUNTIF(J294:BO294,"&gt;×")</f>
        <v>4</v>
      </c>
      <c r="J294" s="22" t="s">
        <v>809</v>
      </c>
      <c r="K294" s="22" t="s">
        <v>809</v>
      </c>
      <c r="L294" s="22" t="s">
        <v>809</v>
      </c>
      <c r="M294" s="22" t="s">
        <v>160</v>
      </c>
      <c r="N294" s="22"/>
      <c r="O294" s="22"/>
      <c r="P294" s="22"/>
      <c r="Q294" s="22"/>
      <c r="R294" s="22"/>
      <c r="S294" s="22"/>
      <c r="T294" s="22"/>
      <c r="U294" s="22"/>
      <c r="V294" s="22"/>
      <c r="W294" s="22"/>
      <c r="X294" s="22"/>
      <c r="Y294" s="22"/>
      <c r="Z294" s="22"/>
      <c r="AA294" s="22"/>
      <c r="AB294" s="22"/>
      <c r="AC294" s="22"/>
      <c r="AD294" s="22"/>
      <c r="AE294" s="22"/>
      <c r="AF294" s="22"/>
      <c r="AG294" s="22"/>
      <c r="AH294" s="22"/>
      <c r="AI294" s="22"/>
      <c r="AJ294" s="22"/>
      <c r="AK294" s="22"/>
      <c r="AL294" s="22"/>
      <c r="AM294" s="22"/>
      <c r="AN294" s="22"/>
      <c r="AO294" s="22"/>
      <c r="AP294" s="22"/>
      <c r="AQ294" s="22"/>
      <c r="AR294" s="22"/>
      <c r="AS294" s="22"/>
      <c r="AT294" s="22"/>
      <c r="AU294" s="22"/>
      <c r="AV294" s="22"/>
      <c r="AW294" s="22"/>
      <c r="AX294" s="22"/>
      <c r="AY294" s="22"/>
      <c r="AZ294" s="22"/>
      <c r="BA294" s="22"/>
      <c r="BB294" s="22"/>
      <c r="BC294" s="22"/>
      <c r="BD294" s="22"/>
      <c r="BE294" s="22"/>
      <c r="BF294" s="22"/>
      <c r="BG294" s="22"/>
      <c r="BH294" s="22"/>
      <c r="BI294" s="22"/>
      <c r="BJ294" s="22"/>
      <c r="BK294" s="22"/>
      <c r="BL294" s="22"/>
      <c r="BM294" s="22"/>
      <c r="BN294" s="22"/>
      <c r="BO294" s="82"/>
    </row>
    <row r="295" spans="1:67" s="25" customFormat="1" ht="78" x14ac:dyDescent="0.2">
      <c r="A295" s="117">
        <v>129</v>
      </c>
      <c r="B295" s="124" t="s">
        <v>805</v>
      </c>
      <c r="C295" s="205" t="s">
        <v>1085</v>
      </c>
      <c r="D295" s="197" t="s">
        <v>949</v>
      </c>
      <c r="E295" s="31" t="s">
        <v>55</v>
      </c>
      <c r="F295" s="17">
        <v>4000</v>
      </c>
      <c r="G295" s="24">
        <v>42670</v>
      </c>
      <c r="H295" s="19" t="s">
        <v>950</v>
      </c>
      <c r="I295" s="20">
        <f t="shared" si="170"/>
        <v>4</v>
      </c>
      <c r="J295" s="22" t="s">
        <v>159</v>
      </c>
      <c r="K295" s="22" t="s">
        <v>160</v>
      </c>
      <c r="L295" s="22" t="s">
        <v>159</v>
      </c>
      <c r="M295" s="22" t="s">
        <v>159</v>
      </c>
      <c r="N295" s="22"/>
      <c r="O295" s="22"/>
      <c r="P295" s="22"/>
      <c r="Q295" s="22"/>
      <c r="R295" s="22"/>
      <c r="S295" s="22"/>
      <c r="T295" s="22"/>
      <c r="U295" s="22"/>
      <c r="V295" s="22"/>
      <c r="W295" s="22"/>
      <c r="X295" s="22"/>
      <c r="Y295" s="22"/>
      <c r="Z295" s="22"/>
      <c r="AA295" s="22"/>
      <c r="AB295" s="22"/>
      <c r="AC295" s="22"/>
      <c r="AD295" s="22"/>
      <c r="AE295" s="22"/>
      <c r="AF295" s="22"/>
      <c r="AG295" s="22"/>
      <c r="AH295" s="22"/>
      <c r="AI295" s="22"/>
      <c r="AJ295" s="22"/>
      <c r="AK295" s="22"/>
      <c r="AL295" s="22"/>
      <c r="AM295" s="22"/>
      <c r="AN295" s="22"/>
      <c r="AO295" s="22"/>
      <c r="AP295" s="22"/>
      <c r="AQ295" s="22"/>
      <c r="AR295" s="22"/>
      <c r="AS295" s="22"/>
      <c r="AT295" s="22"/>
      <c r="AU295" s="22"/>
      <c r="AV295" s="22"/>
      <c r="AW295" s="22"/>
      <c r="AX295" s="22"/>
      <c r="AY295" s="22"/>
      <c r="AZ295" s="22"/>
      <c r="BA295" s="22"/>
      <c r="BB295" s="22"/>
      <c r="BC295" s="22"/>
      <c r="BD295" s="22"/>
      <c r="BE295" s="22"/>
      <c r="BF295" s="22"/>
      <c r="BG295" s="22"/>
      <c r="BH295" s="22"/>
      <c r="BI295" s="22"/>
      <c r="BJ295" s="22"/>
      <c r="BK295" s="22"/>
      <c r="BL295" s="22"/>
      <c r="BM295" s="22"/>
      <c r="BN295" s="22"/>
      <c r="BO295" s="82"/>
    </row>
    <row r="296" spans="1:67" s="25" customFormat="1" ht="78" x14ac:dyDescent="0.2">
      <c r="A296" s="23">
        <v>130</v>
      </c>
      <c r="B296" s="27" t="s">
        <v>808</v>
      </c>
      <c r="C296" s="191" t="s">
        <v>1243</v>
      </c>
      <c r="D296" s="130" t="s">
        <v>171</v>
      </c>
      <c r="E296" s="31" t="s">
        <v>55</v>
      </c>
      <c r="F296" s="17">
        <v>5300</v>
      </c>
      <c r="G296" s="24">
        <v>42680</v>
      </c>
      <c r="H296" s="19" t="s">
        <v>937</v>
      </c>
      <c r="I296" s="20">
        <f t="shared" si="170"/>
        <v>4</v>
      </c>
      <c r="J296" s="22" t="s">
        <v>811</v>
      </c>
      <c r="K296" s="22" t="s">
        <v>811</v>
      </c>
      <c r="L296" s="22" t="s">
        <v>811</v>
      </c>
      <c r="M296" s="22" t="s">
        <v>160</v>
      </c>
      <c r="N296" s="22"/>
      <c r="O296" s="22"/>
      <c r="P296" s="22"/>
      <c r="Q296" s="22"/>
      <c r="R296" s="22"/>
      <c r="S296" s="22"/>
      <c r="T296" s="22"/>
      <c r="U296" s="22"/>
      <c r="V296" s="22"/>
      <c r="W296" s="22"/>
      <c r="X296" s="22"/>
      <c r="Y296" s="22"/>
      <c r="Z296" s="22"/>
      <c r="AA296" s="22"/>
      <c r="AB296" s="22"/>
      <c r="AC296" s="22"/>
      <c r="AD296" s="22"/>
      <c r="AE296" s="22"/>
      <c r="AF296" s="22"/>
      <c r="AG296" s="22"/>
      <c r="AH296" s="22"/>
      <c r="AI296" s="22"/>
      <c r="AJ296" s="22"/>
      <c r="AK296" s="22"/>
      <c r="AL296" s="22"/>
      <c r="AM296" s="22"/>
      <c r="AN296" s="22"/>
      <c r="AO296" s="22"/>
      <c r="AP296" s="22"/>
      <c r="AQ296" s="22"/>
      <c r="AR296" s="22"/>
      <c r="AS296" s="22"/>
      <c r="AT296" s="22"/>
      <c r="AU296" s="22"/>
      <c r="AV296" s="22"/>
      <c r="AW296" s="22"/>
      <c r="AX296" s="22"/>
      <c r="AY296" s="22"/>
      <c r="AZ296" s="22"/>
      <c r="BA296" s="22"/>
      <c r="BB296" s="22"/>
      <c r="BC296" s="22"/>
      <c r="BD296" s="22"/>
      <c r="BE296" s="22"/>
      <c r="BF296" s="22"/>
      <c r="BG296" s="22"/>
      <c r="BH296" s="22"/>
      <c r="BI296" s="22"/>
      <c r="BJ296" s="22"/>
      <c r="BK296" s="22"/>
      <c r="BL296" s="22"/>
      <c r="BM296" s="22"/>
      <c r="BN296" s="22"/>
      <c r="BO296" s="82"/>
    </row>
    <row r="297" spans="1:67" s="25" customFormat="1" ht="92" customHeight="1" x14ac:dyDescent="0.2">
      <c r="A297" s="117">
        <v>131</v>
      </c>
      <c r="B297" s="124" t="s">
        <v>316</v>
      </c>
      <c r="C297" s="232" t="s">
        <v>1122</v>
      </c>
      <c r="D297" s="234" t="s">
        <v>812</v>
      </c>
      <c r="E297" s="334" t="s">
        <v>55</v>
      </c>
      <c r="F297" s="41">
        <v>3100</v>
      </c>
      <c r="G297" s="203">
        <v>42715</v>
      </c>
      <c r="H297" s="328" t="s">
        <v>938</v>
      </c>
      <c r="I297" s="20">
        <f t="shared" si="170"/>
        <v>4</v>
      </c>
      <c r="J297" s="22" t="s">
        <v>160</v>
      </c>
      <c r="K297" s="22" t="s">
        <v>816</v>
      </c>
      <c r="L297" s="22" t="s">
        <v>816</v>
      </c>
      <c r="M297" s="22"/>
      <c r="N297" s="22"/>
      <c r="O297" s="22" t="s">
        <v>816</v>
      </c>
      <c r="P297" s="22"/>
      <c r="Q297" s="22"/>
      <c r="R297" s="22"/>
      <c r="S297" s="22"/>
      <c r="T297" s="22"/>
      <c r="U297" s="22"/>
      <c r="V297" s="22"/>
      <c r="W297" s="22"/>
      <c r="X297" s="22"/>
      <c r="Y297" s="22"/>
      <c r="Z297" s="22"/>
      <c r="AA297" s="22"/>
      <c r="AB297" s="22"/>
      <c r="AC297" s="22"/>
      <c r="AD297" s="22"/>
      <c r="AE297" s="22"/>
      <c r="AF297" s="22"/>
      <c r="AG297" s="22"/>
      <c r="AH297" s="22"/>
      <c r="AI297" s="22"/>
      <c r="AJ297" s="22"/>
      <c r="AK297" s="22"/>
      <c r="AL297" s="22"/>
      <c r="AM297" s="22"/>
      <c r="AN297" s="22"/>
      <c r="AO297" s="22"/>
      <c r="AP297" s="22"/>
      <c r="AQ297" s="22"/>
      <c r="AR297" s="22"/>
      <c r="AS297" s="22"/>
      <c r="AT297" s="22"/>
      <c r="AU297" s="22"/>
      <c r="AV297" s="22"/>
      <c r="AW297" s="22"/>
      <c r="AX297" s="22"/>
      <c r="AY297" s="22"/>
      <c r="AZ297" s="22"/>
      <c r="BA297" s="22"/>
      <c r="BB297" s="22"/>
      <c r="BC297" s="22"/>
      <c r="BD297" s="22"/>
      <c r="BE297" s="22"/>
      <c r="BF297" s="22"/>
      <c r="BG297" s="22"/>
      <c r="BH297" s="22"/>
      <c r="BI297" s="22"/>
      <c r="BJ297" s="22"/>
      <c r="BK297" s="22"/>
      <c r="BL297" s="22"/>
      <c r="BM297" s="22"/>
      <c r="BN297" s="22"/>
      <c r="BO297" s="82"/>
    </row>
    <row r="298" spans="1:67" s="25" customFormat="1" ht="92" customHeight="1" x14ac:dyDescent="0.2">
      <c r="A298" s="117">
        <v>132</v>
      </c>
      <c r="B298" s="124" t="s">
        <v>814</v>
      </c>
      <c r="C298" s="332"/>
      <c r="D298" s="333"/>
      <c r="E298" s="335"/>
      <c r="F298" s="41"/>
      <c r="G298" s="204">
        <v>42715</v>
      </c>
      <c r="H298" s="337"/>
      <c r="I298" s="20">
        <f t="shared" si="170"/>
        <v>4</v>
      </c>
      <c r="J298" s="22" t="s">
        <v>160</v>
      </c>
      <c r="K298" s="22" t="s">
        <v>816</v>
      </c>
      <c r="L298" s="22" t="s">
        <v>816</v>
      </c>
      <c r="M298" s="22"/>
      <c r="N298" s="22"/>
      <c r="O298" s="22" t="s">
        <v>816</v>
      </c>
      <c r="P298" s="22"/>
      <c r="Q298" s="22"/>
      <c r="R298" s="22"/>
      <c r="S298" s="22"/>
      <c r="T298" s="22"/>
      <c r="U298" s="22"/>
      <c r="V298" s="22"/>
      <c r="W298" s="22"/>
      <c r="X298" s="22"/>
      <c r="Y298" s="22"/>
      <c r="Z298" s="22"/>
      <c r="AA298" s="22"/>
      <c r="AB298" s="22"/>
      <c r="AC298" s="22"/>
      <c r="AD298" s="22"/>
      <c r="AE298" s="22"/>
      <c r="AF298" s="22"/>
      <c r="AG298" s="22"/>
      <c r="AH298" s="22"/>
      <c r="AI298" s="22"/>
      <c r="AJ298" s="22"/>
      <c r="AK298" s="22"/>
      <c r="AL298" s="22"/>
      <c r="AM298" s="22"/>
      <c r="AN298" s="22"/>
      <c r="AO298" s="22"/>
      <c r="AP298" s="22"/>
      <c r="AQ298" s="22"/>
      <c r="AR298" s="22"/>
      <c r="AS298" s="22"/>
      <c r="AT298" s="22"/>
      <c r="AU298" s="22"/>
      <c r="AV298" s="22"/>
      <c r="AW298" s="22"/>
      <c r="AX298" s="22"/>
      <c r="AY298" s="22"/>
      <c r="AZ298" s="22"/>
      <c r="BA298" s="22"/>
      <c r="BB298" s="22"/>
      <c r="BC298" s="22"/>
      <c r="BD298" s="22"/>
      <c r="BE298" s="22"/>
      <c r="BF298" s="22"/>
      <c r="BG298" s="22"/>
      <c r="BH298" s="22"/>
      <c r="BI298" s="22"/>
      <c r="BJ298" s="22"/>
      <c r="BK298" s="22"/>
      <c r="BL298" s="22"/>
      <c r="BM298" s="22"/>
      <c r="BN298" s="22"/>
      <c r="BO298" s="82"/>
    </row>
    <row r="299" spans="1:67" s="25" customFormat="1" ht="92" customHeight="1" x14ac:dyDescent="0.2">
      <c r="A299" s="117">
        <v>133</v>
      </c>
      <c r="B299" s="124" t="s">
        <v>815</v>
      </c>
      <c r="C299" s="233"/>
      <c r="D299" s="235"/>
      <c r="E299" s="336"/>
      <c r="F299" s="17"/>
      <c r="G299" s="204">
        <v>42715</v>
      </c>
      <c r="H299" s="329"/>
      <c r="I299" s="20">
        <f t="shared" si="170"/>
        <v>4</v>
      </c>
      <c r="J299" s="22" t="s">
        <v>160</v>
      </c>
      <c r="K299" s="22" t="s">
        <v>816</v>
      </c>
      <c r="L299" s="22" t="s">
        <v>816</v>
      </c>
      <c r="M299" s="22"/>
      <c r="N299" s="22"/>
      <c r="O299" s="22" t="s">
        <v>816</v>
      </c>
      <c r="P299" s="22"/>
      <c r="Q299" s="22"/>
      <c r="R299" s="22"/>
      <c r="S299" s="22"/>
      <c r="T299" s="22"/>
      <c r="U299" s="22"/>
      <c r="V299" s="22"/>
      <c r="W299" s="22"/>
      <c r="X299" s="22"/>
      <c r="Y299" s="22"/>
      <c r="Z299" s="22"/>
      <c r="AA299" s="22"/>
      <c r="AB299" s="22"/>
      <c r="AC299" s="22"/>
      <c r="AD299" s="22"/>
      <c r="AE299" s="22"/>
      <c r="AF299" s="22"/>
      <c r="AG299" s="22"/>
      <c r="AH299" s="22"/>
      <c r="AI299" s="22"/>
      <c r="AJ299" s="22"/>
      <c r="AK299" s="22"/>
      <c r="AL299" s="22"/>
      <c r="AM299" s="22"/>
      <c r="AN299" s="22"/>
      <c r="AO299" s="22"/>
      <c r="AP299" s="22"/>
      <c r="AQ299" s="22"/>
      <c r="AR299" s="22"/>
      <c r="AS299" s="22"/>
      <c r="AT299" s="22"/>
      <c r="AU299" s="22"/>
      <c r="AV299" s="22"/>
      <c r="AW299" s="22"/>
      <c r="AX299" s="22"/>
      <c r="AY299" s="22"/>
      <c r="AZ299" s="22"/>
      <c r="BA299" s="22"/>
      <c r="BB299" s="22"/>
      <c r="BC299" s="22"/>
      <c r="BD299" s="22"/>
      <c r="BE299" s="22"/>
      <c r="BF299" s="22"/>
      <c r="BG299" s="22"/>
      <c r="BH299" s="22"/>
      <c r="BI299" s="22"/>
      <c r="BJ299" s="22"/>
      <c r="BK299" s="22"/>
      <c r="BL299" s="22"/>
      <c r="BM299" s="22"/>
      <c r="BN299" s="22"/>
      <c r="BO299" s="82"/>
    </row>
    <row r="300" spans="1:67" s="25" customFormat="1" ht="92" customHeight="1" x14ac:dyDescent="0.2">
      <c r="A300" s="23">
        <v>134</v>
      </c>
      <c r="B300" s="27" t="s">
        <v>267</v>
      </c>
      <c r="C300" s="191" t="s">
        <v>813</v>
      </c>
      <c r="D300" s="130" t="s">
        <v>171</v>
      </c>
      <c r="E300" s="70" t="s">
        <v>1140</v>
      </c>
      <c r="F300" s="17">
        <v>5000</v>
      </c>
      <c r="G300" s="24">
        <v>42778</v>
      </c>
      <c r="H300" s="19" t="s">
        <v>952</v>
      </c>
      <c r="I300" s="20">
        <f t="shared" si="170"/>
        <v>3</v>
      </c>
      <c r="J300" s="22" t="s">
        <v>951</v>
      </c>
      <c r="K300" s="22" t="s">
        <v>951</v>
      </c>
      <c r="L300" s="22" t="s">
        <v>160</v>
      </c>
      <c r="M300" s="22"/>
      <c r="N300" s="22"/>
      <c r="O300" s="22"/>
      <c r="P300" s="22"/>
      <c r="Q300" s="22"/>
      <c r="R300" s="22"/>
      <c r="S300" s="22"/>
      <c r="T300" s="22"/>
      <c r="U300" s="22"/>
      <c r="V300" s="22"/>
      <c r="W300" s="22"/>
      <c r="X300" s="22"/>
      <c r="Y300" s="22"/>
      <c r="Z300" s="22"/>
      <c r="AA300" s="22"/>
      <c r="AB300" s="22"/>
      <c r="AC300" s="22"/>
      <c r="AD300" s="22"/>
      <c r="AE300" s="22"/>
      <c r="AF300" s="22"/>
      <c r="AG300" s="22"/>
      <c r="AH300" s="22"/>
      <c r="AI300" s="22"/>
      <c r="AJ300" s="22"/>
      <c r="AK300" s="22"/>
      <c r="AL300" s="22"/>
      <c r="AM300" s="22"/>
      <c r="AN300" s="22"/>
      <c r="AO300" s="22"/>
      <c r="AP300" s="22"/>
      <c r="AQ300" s="22"/>
      <c r="AR300" s="22"/>
      <c r="AS300" s="22"/>
      <c r="AT300" s="22"/>
      <c r="AU300" s="22"/>
      <c r="AV300" s="22"/>
      <c r="AW300" s="22"/>
      <c r="AX300" s="22"/>
      <c r="AY300" s="22"/>
      <c r="AZ300" s="22"/>
      <c r="BA300" s="22"/>
      <c r="BB300" s="22"/>
      <c r="BC300" s="22"/>
      <c r="BD300" s="22"/>
      <c r="BE300" s="22"/>
      <c r="BF300" s="22"/>
      <c r="BG300" s="22"/>
      <c r="BH300" s="22"/>
      <c r="BI300" s="22"/>
      <c r="BJ300" s="22"/>
      <c r="BK300" s="22"/>
      <c r="BL300" s="22"/>
      <c r="BM300" s="22"/>
      <c r="BN300" s="22"/>
      <c r="BO300" s="82"/>
    </row>
    <row r="301" spans="1:67" s="25" customFormat="1" ht="91" x14ac:dyDescent="0.2">
      <c r="A301" s="23">
        <v>135</v>
      </c>
      <c r="B301" s="27" t="s">
        <v>817</v>
      </c>
      <c r="C301" s="191" t="s">
        <v>1179</v>
      </c>
      <c r="D301" s="130" t="s">
        <v>1178</v>
      </c>
      <c r="E301" s="16" t="s">
        <v>992</v>
      </c>
      <c r="F301" s="17">
        <v>5200</v>
      </c>
      <c r="G301" s="24">
        <v>42790</v>
      </c>
      <c r="H301" s="19" t="s">
        <v>953</v>
      </c>
      <c r="I301" s="20">
        <f t="shared" si="170"/>
        <v>3</v>
      </c>
      <c r="J301" s="22" t="s">
        <v>951</v>
      </c>
      <c r="K301" s="22" t="s">
        <v>160</v>
      </c>
      <c r="L301" s="22" t="s">
        <v>951</v>
      </c>
      <c r="M301" s="22"/>
      <c r="N301" s="22"/>
      <c r="O301" s="22"/>
      <c r="P301" s="22"/>
      <c r="Q301" s="22"/>
      <c r="R301" s="22"/>
      <c r="S301" s="22"/>
      <c r="T301" s="22"/>
      <c r="U301" s="22"/>
      <c r="V301" s="22"/>
      <c r="W301" s="22"/>
      <c r="X301" s="22"/>
      <c r="Y301" s="22"/>
      <c r="Z301" s="22"/>
      <c r="AA301" s="22"/>
      <c r="AB301" s="22"/>
      <c r="AC301" s="22"/>
      <c r="AD301" s="22"/>
      <c r="AE301" s="22"/>
      <c r="AF301" s="22"/>
      <c r="AG301" s="22"/>
      <c r="AH301" s="22"/>
      <c r="AI301" s="22"/>
      <c r="AJ301" s="22"/>
      <c r="AK301" s="22"/>
      <c r="AL301" s="22"/>
      <c r="AM301" s="22"/>
      <c r="AN301" s="22"/>
      <c r="AO301" s="22"/>
      <c r="AP301" s="22"/>
      <c r="AQ301" s="22"/>
      <c r="AR301" s="22"/>
      <c r="AS301" s="22"/>
      <c r="AT301" s="22"/>
      <c r="AU301" s="22"/>
      <c r="AV301" s="22"/>
      <c r="AW301" s="22"/>
      <c r="AX301" s="22"/>
      <c r="AY301" s="22"/>
      <c r="AZ301" s="22"/>
      <c r="BA301" s="22"/>
      <c r="BB301" s="22"/>
      <c r="BC301" s="22"/>
      <c r="BD301" s="22"/>
      <c r="BE301" s="22"/>
      <c r="BF301" s="22"/>
      <c r="BG301" s="22"/>
      <c r="BH301" s="22"/>
      <c r="BI301" s="22"/>
      <c r="BJ301" s="22"/>
      <c r="BK301" s="22"/>
      <c r="BL301" s="22"/>
      <c r="BM301" s="22"/>
      <c r="BN301" s="22"/>
      <c r="BO301" s="82"/>
    </row>
    <row r="302" spans="1:67" s="25" customFormat="1" ht="104" x14ac:dyDescent="0.2">
      <c r="A302" s="117">
        <v>136</v>
      </c>
      <c r="B302" s="124" t="s">
        <v>970</v>
      </c>
      <c r="C302" s="205" t="s">
        <v>1123</v>
      </c>
      <c r="D302" s="197" t="s">
        <v>1086</v>
      </c>
      <c r="E302" s="70"/>
      <c r="F302" s="17">
        <v>2100</v>
      </c>
      <c r="G302" s="24">
        <v>42925</v>
      </c>
      <c r="H302" s="19" t="s">
        <v>973</v>
      </c>
      <c r="I302" s="20">
        <f t="shared" si="170"/>
        <v>3</v>
      </c>
      <c r="J302" s="22" t="s">
        <v>160</v>
      </c>
      <c r="K302" s="22" t="s">
        <v>951</v>
      </c>
      <c r="L302" s="22" t="s">
        <v>951</v>
      </c>
      <c r="M302" s="22"/>
      <c r="N302" s="22"/>
      <c r="O302" s="22"/>
      <c r="P302" s="22"/>
      <c r="Q302" s="22"/>
      <c r="R302" s="22"/>
      <c r="S302" s="22"/>
      <c r="T302" s="22"/>
      <c r="U302" s="22"/>
      <c r="V302" s="22"/>
      <c r="W302" s="22"/>
      <c r="X302" s="22"/>
      <c r="Y302" s="22"/>
      <c r="Z302" s="22"/>
      <c r="AA302" s="22"/>
      <c r="AB302" s="22"/>
      <c r="AC302" s="22"/>
      <c r="AD302" s="22"/>
      <c r="AE302" s="22"/>
      <c r="AF302" s="22"/>
      <c r="AG302" s="22"/>
      <c r="AH302" s="22"/>
      <c r="AI302" s="22"/>
      <c r="AJ302" s="22"/>
      <c r="AK302" s="22"/>
      <c r="AL302" s="22"/>
      <c r="AM302" s="22"/>
      <c r="AN302" s="22"/>
      <c r="AO302" s="22"/>
      <c r="AP302" s="22"/>
      <c r="AQ302" s="22"/>
      <c r="AR302" s="22"/>
      <c r="AS302" s="22"/>
      <c r="AT302" s="22"/>
      <c r="AU302" s="22"/>
      <c r="AV302" s="22"/>
      <c r="AW302" s="22"/>
      <c r="AX302" s="22"/>
      <c r="AY302" s="22"/>
      <c r="AZ302" s="22"/>
      <c r="BA302" s="22"/>
      <c r="BB302" s="22"/>
      <c r="BC302" s="22"/>
      <c r="BD302" s="22"/>
      <c r="BE302" s="22"/>
      <c r="BF302" s="22"/>
      <c r="BG302" s="22"/>
      <c r="BH302" s="22"/>
      <c r="BI302" s="22"/>
      <c r="BJ302" s="22"/>
      <c r="BK302" s="22"/>
      <c r="BL302" s="22"/>
      <c r="BM302" s="22"/>
      <c r="BN302" s="22"/>
      <c r="BO302" s="82"/>
    </row>
    <row r="303" spans="1:67" s="25" customFormat="1" x14ac:dyDescent="0.2">
      <c r="A303" s="23"/>
      <c r="B303" s="27"/>
      <c r="C303" s="191"/>
      <c r="D303" s="130"/>
      <c r="E303" s="16"/>
      <c r="F303" s="17"/>
      <c r="G303" s="24"/>
      <c r="H303" s="19"/>
      <c r="I303" s="20">
        <f t="shared" si="170"/>
        <v>0</v>
      </c>
      <c r="J303" s="22"/>
      <c r="K303" s="22"/>
      <c r="L303" s="22"/>
      <c r="M303" s="22"/>
      <c r="N303" s="22"/>
      <c r="O303" s="22"/>
      <c r="P303" s="22"/>
      <c r="Q303" s="22"/>
      <c r="R303" s="22"/>
      <c r="S303" s="22"/>
      <c r="T303" s="22"/>
      <c r="U303" s="22"/>
      <c r="V303" s="22"/>
      <c r="W303" s="22"/>
      <c r="X303" s="22"/>
      <c r="Y303" s="22"/>
      <c r="Z303" s="22"/>
      <c r="AA303" s="22"/>
      <c r="AB303" s="22"/>
      <c r="AC303" s="22"/>
      <c r="AD303" s="22"/>
      <c r="AE303" s="22"/>
      <c r="AF303" s="22"/>
      <c r="AG303" s="22"/>
      <c r="AH303" s="22"/>
      <c r="AI303" s="22"/>
      <c r="AJ303" s="22"/>
      <c r="AK303" s="22"/>
      <c r="AL303" s="22"/>
      <c r="AM303" s="22"/>
      <c r="AN303" s="22"/>
      <c r="AO303" s="22"/>
      <c r="AP303" s="22"/>
      <c r="AQ303" s="22"/>
      <c r="AR303" s="22"/>
      <c r="AS303" s="22"/>
      <c r="AT303" s="22"/>
      <c r="AU303" s="22"/>
      <c r="AV303" s="22"/>
      <c r="AW303" s="22"/>
      <c r="AX303" s="22"/>
      <c r="AY303" s="22"/>
      <c r="AZ303" s="22"/>
      <c r="BA303" s="22"/>
      <c r="BB303" s="22"/>
      <c r="BC303" s="22"/>
      <c r="BD303" s="22"/>
      <c r="BE303" s="22"/>
      <c r="BF303" s="22"/>
      <c r="BG303" s="22"/>
      <c r="BH303" s="22"/>
      <c r="BI303" s="22"/>
      <c r="BJ303" s="22"/>
      <c r="BK303" s="22"/>
      <c r="BL303" s="22"/>
      <c r="BM303" s="22"/>
      <c r="BN303" s="22"/>
      <c r="BO303" s="82"/>
    </row>
    <row r="304" spans="1:67" s="25" customFormat="1" x14ac:dyDescent="0.2">
      <c r="A304" s="255"/>
      <c r="B304" s="258" t="s">
        <v>424</v>
      </c>
      <c r="C304" s="166" t="s">
        <v>425</v>
      </c>
      <c r="D304" s="193"/>
      <c r="E304" s="189"/>
      <c r="F304" s="160"/>
      <c r="G304" s="161"/>
      <c r="H304" s="162"/>
      <c r="I304" s="159"/>
      <c r="J304" s="163"/>
      <c r="K304" s="163"/>
      <c r="L304" s="163"/>
      <c r="M304" s="163"/>
      <c r="N304" s="163"/>
      <c r="O304" s="163"/>
      <c r="P304" s="163"/>
      <c r="Q304" s="163"/>
      <c r="R304" s="163"/>
      <c r="S304" s="163"/>
      <c r="T304" s="163"/>
      <c r="U304" s="163"/>
      <c r="V304" s="163"/>
      <c r="W304" s="163"/>
      <c r="X304" s="163"/>
      <c r="Y304" s="163"/>
      <c r="Z304" s="163"/>
      <c r="AA304" s="163"/>
      <c r="AB304" s="163"/>
      <c r="AC304" s="163"/>
      <c r="AD304" s="163"/>
      <c r="AE304" s="163"/>
      <c r="AF304" s="163"/>
      <c r="AG304" s="163"/>
      <c r="AH304" s="163"/>
      <c r="AI304" s="163"/>
      <c r="AJ304" s="163"/>
      <c r="AK304" s="163"/>
      <c r="AL304" s="163"/>
      <c r="AM304" s="163"/>
      <c r="AN304" s="163"/>
      <c r="AO304" s="163"/>
      <c r="AP304" s="163"/>
      <c r="AQ304" s="163"/>
      <c r="AR304" s="163"/>
      <c r="AS304" s="163"/>
      <c r="AT304" s="163"/>
      <c r="AU304" s="163"/>
      <c r="AV304" s="163"/>
      <c r="AW304" s="163"/>
      <c r="AX304" s="163"/>
      <c r="AY304" s="163"/>
      <c r="AZ304" s="163"/>
      <c r="BA304" s="163"/>
      <c r="BB304" s="163"/>
      <c r="BC304" s="163"/>
      <c r="BD304" s="163"/>
      <c r="BE304" s="163"/>
      <c r="BF304" s="163"/>
      <c r="BG304" s="163"/>
      <c r="BH304" s="163"/>
      <c r="BI304" s="163"/>
      <c r="BJ304" s="163"/>
      <c r="BK304" s="163"/>
      <c r="BL304" s="163"/>
      <c r="BM304" s="163"/>
      <c r="BN304" s="163"/>
      <c r="BO304" s="158"/>
    </row>
    <row r="305" spans="1:67" s="25" customFormat="1" x14ac:dyDescent="0.2">
      <c r="A305" s="256"/>
      <c r="B305" s="259"/>
      <c r="C305" s="194" t="s">
        <v>426</v>
      </c>
      <c r="D305" s="195" t="s">
        <v>625</v>
      </c>
      <c r="E305" s="195"/>
      <c r="F305" s="41"/>
      <c r="G305" s="164"/>
      <c r="H305" s="165"/>
      <c r="I305" s="109"/>
      <c r="J305" s="42"/>
      <c r="K305" s="42"/>
      <c r="L305" s="42"/>
      <c r="M305" s="42"/>
      <c r="N305" s="42"/>
      <c r="O305" s="42"/>
      <c r="P305" s="42"/>
      <c r="Q305" s="42"/>
      <c r="R305" s="42"/>
      <c r="S305" s="42"/>
      <c r="T305" s="42"/>
      <c r="U305" s="42"/>
      <c r="V305" s="42"/>
      <c r="W305" s="42"/>
      <c r="X305" s="42"/>
      <c r="Y305" s="42"/>
      <c r="Z305" s="42"/>
      <c r="AA305" s="42"/>
      <c r="AB305" s="42"/>
      <c r="AC305" s="42"/>
      <c r="AD305" s="42"/>
      <c r="AE305" s="42"/>
      <c r="AF305" s="42"/>
      <c r="AG305" s="42"/>
      <c r="AH305" s="42"/>
      <c r="AI305" s="42"/>
      <c r="AJ305" s="42"/>
      <c r="AK305" s="42"/>
      <c r="AL305" s="42"/>
      <c r="AM305" s="42"/>
      <c r="AN305" s="42"/>
      <c r="AO305" s="42"/>
      <c r="AP305" s="42"/>
      <c r="AQ305" s="42"/>
      <c r="AR305" s="42"/>
      <c r="AS305" s="42"/>
      <c r="AT305" s="42"/>
      <c r="AU305" s="42"/>
      <c r="AV305" s="42"/>
      <c r="AW305" s="42"/>
      <c r="AX305" s="42"/>
      <c r="AY305" s="42"/>
      <c r="AZ305" s="42"/>
      <c r="BA305" s="42"/>
      <c r="BB305" s="42"/>
      <c r="BC305" s="42"/>
      <c r="BD305" s="42"/>
      <c r="BE305" s="42"/>
      <c r="BF305" s="42"/>
      <c r="BG305" s="42"/>
      <c r="BH305" s="42"/>
      <c r="BI305" s="42"/>
      <c r="BJ305" s="42"/>
      <c r="BK305" s="42"/>
      <c r="BL305" s="42"/>
      <c r="BM305" s="42"/>
      <c r="BN305" s="42"/>
      <c r="BO305" s="88"/>
    </row>
    <row r="306" spans="1:67" s="25" customFormat="1" x14ac:dyDescent="0.2">
      <c r="A306" s="257"/>
      <c r="B306" s="260"/>
      <c r="C306" s="191" t="s">
        <v>427</v>
      </c>
      <c r="D306" s="190" t="s">
        <v>630</v>
      </c>
      <c r="E306" s="191" t="s">
        <v>626</v>
      </c>
      <c r="F306" s="17"/>
      <c r="G306" s="24"/>
      <c r="H306" s="19"/>
      <c r="I306" s="20"/>
      <c r="J306" s="22"/>
      <c r="K306" s="22"/>
      <c r="L306" s="22"/>
      <c r="M306" s="22"/>
      <c r="N306" s="22"/>
      <c r="O306" s="22"/>
      <c r="P306" s="22"/>
      <c r="Q306" s="22"/>
      <c r="R306" s="22"/>
      <c r="S306" s="22"/>
      <c r="T306" s="22"/>
      <c r="U306" s="22"/>
      <c r="V306" s="22"/>
      <c r="W306" s="22"/>
      <c r="X306" s="22"/>
      <c r="Y306" s="22"/>
      <c r="Z306" s="22"/>
      <c r="AA306" s="22"/>
      <c r="AB306" s="22"/>
      <c r="AC306" s="22"/>
      <c r="AD306" s="22"/>
      <c r="AE306" s="22"/>
      <c r="AF306" s="22"/>
      <c r="AG306" s="22"/>
      <c r="AH306" s="22"/>
      <c r="AI306" s="22"/>
      <c r="AJ306" s="22"/>
      <c r="AK306" s="22"/>
      <c r="AL306" s="22"/>
      <c r="AM306" s="22"/>
      <c r="AN306" s="22"/>
      <c r="AO306" s="22"/>
      <c r="AP306" s="22"/>
      <c r="AQ306" s="22"/>
      <c r="AR306" s="22"/>
      <c r="AS306" s="22"/>
      <c r="AT306" s="22"/>
      <c r="AU306" s="22"/>
      <c r="AV306" s="22"/>
      <c r="AW306" s="22"/>
      <c r="AX306" s="22"/>
      <c r="AY306" s="22"/>
      <c r="AZ306" s="22"/>
      <c r="BA306" s="22"/>
      <c r="BB306" s="22"/>
      <c r="BC306" s="22"/>
      <c r="BD306" s="22"/>
      <c r="BE306" s="22"/>
      <c r="BF306" s="22"/>
      <c r="BG306" s="22"/>
      <c r="BH306" s="22"/>
      <c r="BI306" s="22"/>
      <c r="BJ306" s="22"/>
      <c r="BK306" s="22"/>
      <c r="BL306" s="22"/>
      <c r="BM306" s="22"/>
      <c r="BN306" s="22"/>
      <c r="BO306" s="82"/>
    </row>
    <row r="307" spans="1:67" s="25" customFormat="1" x14ac:dyDescent="0.2">
      <c r="A307" s="23"/>
      <c r="B307" s="27" t="s">
        <v>278</v>
      </c>
      <c r="C307" s="15" t="s">
        <v>128</v>
      </c>
      <c r="D307" s="130"/>
      <c r="E307" s="16"/>
      <c r="F307" s="17"/>
      <c r="G307" s="24"/>
      <c r="H307" s="19"/>
      <c r="I307" s="20">
        <f t="shared" ref="I307:I325" si="171">COUNTIF(J307:BO307,"&gt;×")</f>
        <v>0</v>
      </c>
      <c r="J307" s="22"/>
      <c r="K307" s="22"/>
      <c r="L307" s="22"/>
      <c r="M307" s="22"/>
      <c r="N307" s="22"/>
      <c r="O307" s="22"/>
      <c r="P307" s="22"/>
      <c r="Q307" s="22"/>
      <c r="R307" s="22"/>
      <c r="S307" s="22"/>
      <c r="T307" s="22"/>
      <c r="U307" s="22"/>
      <c r="V307" s="22"/>
      <c r="W307" s="22"/>
      <c r="X307" s="22"/>
      <c r="Y307" s="22"/>
      <c r="Z307" s="22"/>
      <c r="AA307" s="22"/>
      <c r="AB307" s="22"/>
      <c r="AC307" s="22"/>
      <c r="AD307" s="22"/>
      <c r="AE307" s="22"/>
      <c r="AF307" s="22"/>
      <c r="AG307" s="22"/>
      <c r="AH307" s="22"/>
      <c r="AI307" s="22"/>
      <c r="AJ307" s="22"/>
      <c r="AK307" s="22"/>
      <c r="AL307" s="22"/>
      <c r="AM307" s="22"/>
      <c r="AN307" s="22"/>
      <c r="AO307" s="22"/>
      <c r="AP307" s="22"/>
      <c r="AQ307" s="22"/>
      <c r="AR307" s="22"/>
      <c r="AS307" s="22"/>
      <c r="AT307" s="22"/>
      <c r="AU307" s="22"/>
      <c r="AV307" s="22"/>
      <c r="AW307" s="22"/>
      <c r="AX307" s="22"/>
      <c r="AY307" s="22"/>
      <c r="AZ307" s="22"/>
      <c r="BA307" s="22"/>
      <c r="BB307" s="22"/>
      <c r="BC307" s="22"/>
      <c r="BD307" s="22"/>
      <c r="BE307" s="22"/>
      <c r="BF307" s="22"/>
      <c r="BG307" s="22"/>
      <c r="BH307" s="22"/>
      <c r="BI307" s="22"/>
      <c r="BJ307" s="22"/>
      <c r="BK307" s="22"/>
      <c r="BL307" s="22"/>
      <c r="BM307" s="22"/>
      <c r="BN307" s="22"/>
      <c r="BO307" s="82"/>
    </row>
    <row r="308" spans="1:67" s="25" customFormat="1" x14ac:dyDescent="0.2">
      <c r="A308" s="23"/>
      <c r="B308" s="27" t="s">
        <v>288</v>
      </c>
      <c r="C308" s="15" t="s">
        <v>128</v>
      </c>
      <c r="D308" s="130"/>
      <c r="E308" s="16"/>
      <c r="F308" s="17"/>
      <c r="G308" s="24"/>
      <c r="H308" s="19"/>
      <c r="I308" s="20">
        <f t="shared" si="171"/>
        <v>0</v>
      </c>
      <c r="J308" s="22"/>
      <c r="K308" s="22"/>
      <c r="L308" s="22"/>
      <c r="M308" s="22"/>
      <c r="N308" s="22"/>
      <c r="O308" s="22"/>
      <c r="P308" s="22"/>
      <c r="Q308" s="22"/>
      <c r="R308" s="22"/>
      <c r="S308" s="22"/>
      <c r="T308" s="22"/>
      <c r="U308" s="22"/>
      <c r="V308" s="22"/>
      <c r="W308" s="22"/>
      <c r="X308" s="22"/>
      <c r="Y308" s="22"/>
      <c r="Z308" s="22"/>
      <c r="AA308" s="22"/>
      <c r="AB308" s="22"/>
      <c r="AC308" s="22"/>
      <c r="AD308" s="22"/>
      <c r="AE308" s="22"/>
      <c r="AF308" s="22"/>
      <c r="AG308" s="22"/>
      <c r="AH308" s="22"/>
      <c r="AI308" s="22"/>
      <c r="AJ308" s="22"/>
      <c r="AK308" s="22"/>
      <c r="AL308" s="22"/>
      <c r="AM308" s="22"/>
      <c r="AN308" s="22"/>
      <c r="AO308" s="22"/>
      <c r="AP308" s="22"/>
      <c r="AQ308" s="22"/>
      <c r="AR308" s="22"/>
      <c r="AS308" s="22"/>
      <c r="AT308" s="22"/>
      <c r="AU308" s="22"/>
      <c r="AV308" s="22"/>
      <c r="AW308" s="22"/>
      <c r="AX308" s="22"/>
      <c r="AY308" s="22"/>
      <c r="AZ308" s="22"/>
      <c r="BA308" s="22"/>
      <c r="BB308" s="22"/>
      <c r="BC308" s="22"/>
      <c r="BD308" s="22"/>
      <c r="BE308" s="22"/>
      <c r="BF308" s="22"/>
      <c r="BG308" s="22"/>
      <c r="BH308" s="22"/>
      <c r="BI308" s="22"/>
      <c r="BJ308" s="22"/>
      <c r="BK308" s="22"/>
      <c r="BL308" s="22"/>
      <c r="BM308" s="22"/>
      <c r="BN308" s="22"/>
      <c r="BO308" s="82"/>
    </row>
    <row r="309" spans="1:67" s="25" customFormat="1" x14ac:dyDescent="0.2">
      <c r="A309" s="23"/>
      <c r="B309" s="27" t="s">
        <v>274</v>
      </c>
      <c r="C309" s="15" t="s">
        <v>128</v>
      </c>
      <c r="D309" s="130"/>
      <c r="E309" s="16"/>
      <c r="F309" s="17"/>
      <c r="G309" s="24"/>
      <c r="H309" s="19"/>
      <c r="I309" s="20">
        <f t="shared" si="171"/>
        <v>0</v>
      </c>
      <c r="J309" s="22"/>
      <c r="K309" s="22"/>
      <c r="L309" s="22"/>
      <c r="M309" s="22"/>
      <c r="N309" s="22"/>
      <c r="O309" s="22"/>
      <c r="P309" s="22"/>
      <c r="Q309" s="22"/>
      <c r="R309" s="22"/>
      <c r="S309" s="22"/>
      <c r="T309" s="22"/>
      <c r="U309" s="22"/>
      <c r="V309" s="22"/>
      <c r="W309" s="22"/>
      <c r="X309" s="22"/>
      <c r="Y309" s="22"/>
      <c r="Z309" s="22"/>
      <c r="AA309" s="22"/>
      <c r="AB309" s="22"/>
      <c r="AC309" s="22"/>
      <c r="AD309" s="22"/>
      <c r="AE309" s="22"/>
      <c r="AF309" s="22"/>
      <c r="AG309" s="22"/>
      <c r="AH309" s="22"/>
      <c r="AI309" s="22"/>
      <c r="AJ309" s="22"/>
      <c r="AK309" s="22"/>
      <c r="AL309" s="22"/>
      <c r="AM309" s="22"/>
      <c r="AN309" s="22"/>
      <c r="AO309" s="22"/>
      <c r="AP309" s="22"/>
      <c r="AQ309" s="22"/>
      <c r="AR309" s="22"/>
      <c r="AS309" s="22"/>
      <c r="AT309" s="22"/>
      <c r="AU309" s="22"/>
      <c r="AV309" s="22"/>
      <c r="AW309" s="22"/>
      <c r="AX309" s="22"/>
      <c r="AY309" s="22"/>
      <c r="AZ309" s="22"/>
      <c r="BA309" s="22"/>
      <c r="BB309" s="22"/>
      <c r="BC309" s="22"/>
      <c r="BD309" s="22"/>
      <c r="BE309" s="22"/>
      <c r="BF309" s="22"/>
      <c r="BG309" s="22"/>
      <c r="BH309" s="22"/>
      <c r="BI309" s="22"/>
      <c r="BJ309" s="22"/>
      <c r="BK309" s="22"/>
      <c r="BL309" s="22"/>
      <c r="BM309" s="22"/>
      <c r="BN309" s="22"/>
      <c r="BO309" s="82"/>
    </row>
    <row r="310" spans="1:67" s="25" customFormat="1" x14ac:dyDescent="0.2">
      <c r="A310" s="23"/>
      <c r="B310" s="27" t="s">
        <v>221</v>
      </c>
      <c r="C310" s="15" t="s">
        <v>128</v>
      </c>
      <c r="D310" s="130"/>
      <c r="E310" s="16"/>
      <c r="F310" s="17"/>
      <c r="G310" s="24"/>
      <c r="H310" s="19"/>
      <c r="I310" s="20">
        <f t="shared" si="171"/>
        <v>0</v>
      </c>
      <c r="J310" s="22"/>
      <c r="K310" s="22"/>
      <c r="L310" s="22"/>
      <c r="M310" s="22"/>
      <c r="N310" s="22"/>
      <c r="O310" s="22"/>
      <c r="P310" s="22"/>
      <c r="Q310" s="22"/>
      <c r="R310" s="22"/>
      <c r="S310" s="22"/>
      <c r="T310" s="22"/>
      <c r="U310" s="22"/>
      <c r="V310" s="22"/>
      <c r="W310" s="22"/>
      <c r="X310" s="22"/>
      <c r="Y310" s="22"/>
      <c r="Z310" s="22"/>
      <c r="AA310" s="22"/>
      <c r="AB310" s="22"/>
      <c r="AC310" s="22"/>
      <c r="AD310" s="22"/>
      <c r="AE310" s="22"/>
      <c r="AF310" s="22"/>
      <c r="AG310" s="22"/>
      <c r="AH310" s="22"/>
      <c r="AI310" s="22"/>
      <c r="AJ310" s="22"/>
      <c r="AK310" s="22"/>
      <c r="AL310" s="22"/>
      <c r="AM310" s="22"/>
      <c r="AN310" s="22"/>
      <c r="AO310" s="22"/>
      <c r="AP310" s="22"/>
      <c r="AQ310" s="22"/>
      <c r="AR310" s="22"/>
      <c r="AS310" s="22"/>
      <c r="AT310" s="22"/>
      <c r="AU310" s="22"/>
      <c r="AV310" s="22"/>
      <c r="AW310" s="22"/>
      <c r="AX310" s="22"/>
      <c r="AY310" s="22"/>
      <c r="AZ310" s="22"/>
      <c r="BA310" s="22"/>
      <c r="BB310" s="22"/>
      <c r="BC310" s="22"/>
      <c r="BD310" s="22"/>
      <c r="BE310" s="22"/>
      <c r="BF310" s="22"/>
      <c r="BG310" s="22"/>
      <c r="BH310" s="22"/>
      <c r="BI310" s="22"/>
      <c r="BJ310" s="22"/>
      <c r="BK310" s="22"/>
      <c r="BL310" s="22"/>
      <c r="BM310" s="22"/>
      <c r="BN310" s="22"/>
      <c r="BO310" s="82"/>
    </row>
    <row r="311" spans="1:67" s="25" customFormat="1" x14ac:dyDescent="0.2">
      <c r="A311" s="23"/>
      <c r="B311" s="27" t="s">
        <v>204</v>
      </c>
      <c r="C311" s="15" t="s">
        <v>128</v>
      </c>
      <c r="D311" s="130"/>
      <c r="E311" s="31"/>
      <c r="F311" s="17"/>
      <c r="G311" s="24"/>
      <c r="H311" s="19"/>
      <c r="I311" s="20">
        <f t="shared" si="171"/>
        <v>0</v>
      </c>
      <c r="J311" s="22"/>
      <c r="K311" s="22"/>
      <c r="L311" s="22"/>
      <c r="M311" s="22"/>
      <c r="N311" s="22"/>
      <c r="O311" s="22"/>
      <c r="P311" s="22"/>
      <c r="Q311" s="22"/>
      <c r="R311" s="22"/>
      <c r="S311" s="22"/>
      <c r="T311" s="22"/>
      <c r="U311" s="22"/>
      <c r="V311" s="22"/>
      <c r="W311" s="22"/>
      <c r="X311" s="22"/>
      <c r="Y311" s="22"/>
      <c r="Z311" s="22"/>
      <c r="AA311" s="22"/>
      <c r="AB311" s="22"/>
      <c r="AC311" s="22"/>
      <c r="AD311" s="22"/>
      <c r="AE311" s="22"/>
      <c r="AF311" s="22"/>
      <c r="AG311" s="22"/>
      <c r="AH311" s="22"/>
      <c r="AI311" s="22"/>
      <c r="AJ311" s="22"/>
      <c r="AK311" s="22"/>
      <c r="AL311" s="22"/>
      <c r="AM311" s="22"/>
      <c r="AN311" s="22"/>
      <c r="AO311" s="22"/>
      <c r="AP311" s="22"/>
      <c r="AQ311" s="22"/>
      <c r="AR311" s="22"/>
      <c r="AS311" s="22"/>
      <c r="AT311" s="22"/>
      <c r="AU311" s="22"/>
      <c r="AV311" s="22"/>
      <c r="AW311" s="22"/>
      <c r="AX311" s="22"/>
      <c r="AY311" s="22"/>
      <c r="AZ311" s="22"/>
      <c r="BA311" s="22"/>
      <c r="BB311" s="22"/>
      <c r="BC311" s="22"/>
      <c r="BD311" s="22"/>
      <c r="BE311" s="22"/>
      <c r="BF311" s="22"/>
      <c r="BG311" s="22"/>
      <c r="BH311" s="22"/>
      <c r="BI311" s="22"/>
      <c r="BJ311" s="22"/>
      <c r="BK311" s="22"/>
      <c r="BL311" s="22"/>
      <c r="BM311" s="22"/>
      <c r="BN311" s="22"/>
      <c r="BO311" s="82"/>
    </row>
    <row r="312" spans="1:67" s="25" customFormat="1" x14ac:dyDescent="0.2">
      <c r="A312" s="23"/>
      <c r="B312" s="27" t="s">
        <v>264</v>
      </c>
      <c r="C312" s="15" t="s">
        <v>128</v>
      </c>
      <c r="D312" s="130"/>
      <c r="E312" s="16"/>
      <c r="F312" s="17"/>
      <c r="G312" s="24"/>
      <c r="H312" s="19"/>
      <c r="I312" s="20">
        <f t="shared" si="171"/>
        <v>0</v>
      </c>
      <c r="J312" s="22"/>
      <c r="K312" s="22"/>
      <c r="L312" s="22"/>
      <c r="M312" s="22"/>
      <c r="N312" s="22"/>
      <c r="O312" s="22"/>
      <c r="P312" s="22"/>
      <c r="Q312" s="22"/>
      <c r="R312" s="22"/>
      <c r="S312" s="22"/>
      <c r="T312" s="22"/>
      <c r="U312" s="22"/>
      <c r="V312" s="22"/>
      <c r="W312" s="22"/>
      <c r="X312" s="22"/>
      <c r="Y312" s="22"/>
      <c r="Z312" s="22"/>
      <c r="AA312" s="22"/>
      <c r="AB312" s="22"/>
      <c r="AC312" s="22"/>
      <c r="AD312" s="22"/>
      <c r="AE312" s="22"/>
      <c r="AF312" s="22"/>
      <c r="AG312" s="22"/>
      <c r="AH312" s="22"/>
      <c r="AI312" s="22"/>
      <c r="AJ312" s="22"/>
      <c r="AK312" s="22"/>
      <c r="AL312" s="22"/>
      <c r="AM312" s="22"/>
      <c r="AN312" s="22"/>
      <c r="AO312" s="22"/>
      <c r="AP312" s="22"/>
      <c r="AQ312" s="22"/>
      <c r="AR312" s="22"/>
      <c r="AS312" s="22"/>
      <c r="AT312" s="22"/>
      <c r="AU312" s="22"/>
      <c r="AV312" s="22"/>
      <c r="AW312" s="22"/>
      <c r="AX312" s="22"/>
      <c r="AY312" s="22"/>
      <c r="AZ312" s="22"/>
      <c r="BA312" s="22"/>
      <c r="BB312" s="22"/>
      <c r="BC312" s="22"/>
      <c r="BD312" s="22"/>
      <c r="BE312" s="22"/>
      <c r="BF312" s="22"/>
      <c r="BG312" s="22"/>
      <c r="BH312" s="22"/>
      <c r="BI312" s="22"/>
      <c r="BJ312" s="22"/>
      <c r="BK312" s="22"/>
      <c r="BL312" s="22"/>
      <c r="BM312" s="22"/>
      <c r="BN312" s="22"/>
      <c r="BO312" s="82"/>
    </row>
    <row r="313" spans="1:67" s="25" customFormat="1" x14ac:dyDescent="0.2">
      <c r="A313" s="23"/>
      <c r="B313" s="27" t="s">
        <v>326</v>
      </c>
      <c r="C313" s="15" t="s">
        <v>128</v>
      </c>
      <c r="D313" s="130"/>
      <c r="E313" s="31"/>
      <c r="F313" s="17"/>
      <c r="G313" s="24"/>
      <c r="H313" s="19"/>
      <c r="I313" s="20">
        <f t="shared" si="171"/>
        <v>0</v>
      </c>
      <c r="J313" s="22"/>
      <c r="K313" s="22"/>
      <c r="L313" s="22"/>
      <c r="M313" s="22"/>
      <c r="N313" s="22"/>
      <c r="O313" s="22"/>
      <c r="P313" s="22"/>
      <c r="Q313" s="22"/>
      <c r="R313" s="22"/>
      <c r="S313" s="22"/>
      <c r="T313" s="22"/>
      <c r="U313" s="22"/>
      <c r="V313" s="22"/>
      <c r="W313" s="22"/>
      <c r="X313" s="22"/>
      <c r="Y313" s="22"/>
      <c r="Z313" s="22"/>
      <c r="AA313" s="22"/>
      <c r="AB313" s="22"/>
      <c r="AC313" s="22"/>
      <c r="AD313" s="22"/>
      <c r="AE313" s="22"/>
      <c r="AF313" s="22"/>
      <c r="AG313" s="22"/>
      <c r="AH313" s="22"/>
      <c r="AI313" s="22"/>
      <c r="AJ313" s="22"/>
      <c r="AK313" s="22"/>
      <c r="AL313" s="22"/>
      <c r="AM313" s="22"/>
      <c r="AN313" s="22"/>
      <c r="AO313" s="22"/>
      <c r="AP313" s="22"/>
      <c r="AQ313" s="22"/>
      <c r="AR313" s="22"/>
      <c r="AS313" s="22"/>
      <c r="AT313" s="22"/>
      <c r="AU313" s="22"/>
      <c r="AV313" s="22"/>
      <c r="AW313" s="22"/>
      <c r="AX313" s="22"/>
      <c r="AY313" s="22"/>
      <c r="AZ313" s="22"/>
      <c r="BA313" s="22"/>
      <c r="BB313" s="22"/>
      <c r="BC313" s="22"/>
      <c r="BD313" s="22"/>
      <c r="BE313" s="22"/>
      <c r="BF313" s="22"/>
      <c r="BG313" s="22"/>
      <c r="BH313" s="22"/>
      <c r="BI313" s="22"/>
      <c r="BJ313" s="22"/>
      <c r="BK313" s="22"/>
      <c r="BL313" s="22"/>
      <c r="BM313" s="22"/>
      <c r="BN313" s="22"/>
      <c r="BO313" s="82"/>
    </row>
    <row r="314" spans="1:67" s="25" customFormat="1" x14ac:dyDescent="0.2">
      <c r="A314" s="23"/>
      <c r="B314" s="27" t="s">
        <v>266</v>
      </c>
      <c r="C314" s="15" t="s">
        <v>128</v>
      </c>
      <c r="D314" s="130"/>
      <c r="E314" s="16"/>
      <c r="F314" s="17"/>
      <c r="G314" s="24"/>
      <c r="H314" s="19"/>
      <c r="I314" s="20">
        <f t="shared" si="171"/>
        <v>0</v>
      </c>
      <c r="J314" s="22"/>
      <c r="K314" s="22"/>
      <c r="L314" s="22"/>
      <c r="M314" s="22"/>
      <c r="N314" s="22"/>
      <c r="O314" s="22"/>
      <c r="P314" s="22"/>
      <c r="Q314" s="22"/>
      <c r="R314" s="22"/>
      <c r="S314" s="22"/>
      <c r="T314" s="22"/>
      <c r="U314" s="22"/>
      <c r="V314" s="22"/>
      <c r="W314" s="22"/>
      <c r="X314" s="22"/>
      <c r="Y314" s="22"/>
      <c r="Z314" s="22"/>
      <c r="AA314" s="22"/>
      <c r="AB314" s="22"/>
      <c r="AC314" s="22"/>
      <c r="AD314" s="22"/>
      <c r="AE314" s="22"/>
      <c r="AF314" s="22"/>
      <c r="AG314" s="22"/>
      <c r="AH314" s="22"/>
      <c r="AI314" s="22"/>
      <c r="AJ314" s="22"/>
      <c r="AK314" s="22"/>
      <c r="AL314" s="22"/>
      <c r="AM314" s="22"/>
      <c r="AN314" s="22"/>
      <c r="AO314" s="22"/>
      <c r="AP314" s="22"/>
      <c r="AQ314" s="22"/>
      <c r="AR314" s="22"/>
      <c r="AS314" s="22"/>
      <c r="AT314" s="22"/>
      <c r="AU314" s="22"/>
      <c r="AV314" s="22"/>
      <c r="AW314" s="22"/>
      <c r="AX314" s="22"/>
      <c r="AY314" s="22"/>
      <c r="AZ314" s="22"/>
      <c r="BA314" s="22"/>
      <c r="BB314" s="22"/>
      <c r="BC314" s="22"/>
      <c r="BD314" s="22"/>
      <c r="BE314" s="22"/>
      <c r="BF314" s="22"/>
      <c r="BG314" s="22"/>
      <c r="BH314" s="22"/>
      <c r="BI314" s="22"/>
      <c r="BJ314" s="22"/>
      <c r="BK314" s="22"/>
      <c r="BL314" s="22"/>
      <c r="BM314" s="22"/>
      <c r="BN314" s="22"/>
      <c r="BO314" s="82"/>
    </row>
    <row r="315" spans="1:67" s="25" customFormat="1" x14ac:dyDescent="0.2">
      <c r="A315" s="23"/>
      <c r="B315" s="27" t="s">
        <v>267</v>
      </c>
      <c r="C315" s="15" t="s">
        <v>128</v>
      </c>
      <c r="D315" s="130"/>
      <c r="E315" s="16"/>
      <c r="F315" s="17"/>
      <c r="G315" s="24"/>
      <c r="H315" s="19"/>
      <c r="I315" s="20">
        <f t="shared" si="171"/>
        <v>0</v>
      </c>
      <c r="J315" s="22"/>
      <c r="K315" s="22"/>
      <c r="L315" s="22"/>
      <c r="M315" s="22"/>
      <c r="N315" s="22"/>
      <c r="O315" s="22"/>
      <c r="P315" s="22"/>
      <c r="Q315" s="22"/>
      <c r="R315" s="22"/>
      <c r="S315" s="22"/>
      <c r="T315" s="22"/>
      <c r="U315" s="22"/>
      <c r="V315" s="22"/>
      <c r="W315" s="22"/>
      <c r="X315" s="22"/>
      <c r="Y315" s="22"/>
      <c r="Z315" s="22"/>
      <c r="AA315" s="22"/>
      <c r="AB315" s="22"/>
      <c r="AC315" s="22"/>
      <c r="AD315" s="22"/>
      <c r="AE315" s="22"/>
      <c r="AF315" s="22"/>
      <c r="AG315" s="22"/>
      <c r="AH315" s="22"/>
      <c r="AI315" s="22"/>
      <c r="AJ315" s="22"/>
      <c r="AK315" s="22"/>
      <c r="AL315" s="22"/>
      <c r="AM315" s="22"/>
      <c r="AN315" s="22"/>
      <c r="AO315" s="22"/>
      <c r="AP315" s="22"/>
      <c r="AQ315" s="22"/>
      <c r="AR315" s="22"/>
      <c r="AS315" s="22"/>
      <c r="AT315" s="22"/>
      <c r="AU315" s="22"/>
      <c r="AV315" s="22"/>
      <c r="AW315" s="22"/>
      <c r="AX315" s="22"/>
      <c r="AY315" s="22"/>
      <c r="AZ315" s="22"/>
      <c r="BA315" s="22"/>
      <c r="BB315" s="22"/>
      <c r="BC315" s="22"/>
      <c r="BD315" s="22"/>
      <c r="BE315" s="22"/>
      <c r="BF315" s="22"/>
      <c r="BG315" s="22"/>
      <c r="BH315" s="22"/>
      <c r="BI315" s="22"/>
      <c r="BJ315" s="22"/>
      <c r="BK315" s="22"/>
      <c r="BL315" s="22"/>
      <c r="BM315" s="22"/>
      <c r="BN315" s="22"/>
      <c r="BO315" s="82"/>
    </row>
    <row r="316" spans="1:67" s="25" customFormat="1" x14ac:dyDescent="0.2">
      <c r="A316" s="23"/>
      <c r="B316" s="27" t="s">
        <v>268</v>
      </c>
      <c r="C316" s="15" t="s">
        <v>128</v>
      </c>
      <c r="D316" s="130"/>
      <c r="E316" s="16"/>
      <c r="F316" s="17"/>
      <c r="G316" s="24"/>
      <c r="H316" s="19"/>
      <c r="I316" s="20">
        <f t="shared" si="171"/>
        <v>0</v>
      </c>
      <c r="J316" s="22"/>
      <c r="K316" s="22"/>
      <c r="L316" s="22"/>
      <c r="M316" s="22"/>
      <c r="N316" s="22"/>
      <c r="O316" s="22"/>
      <c r="P316" s="22"/>
      <c r="Q316" s="22"/>
      <c r="R316" s="22"/>
      <c r="S316" s="22"/>
      <c r="T316" s="22"/>
      <c r="U316" s="22"/>
      <c r="V316" s="22"/>
      <c r="W316" s="22"/>
      <c r="X316" s="22"/>
      <c r="Y316" s="22"/>
      <c r="Z316" s="22"/>
      <c r="AA316" s="22"/>
      <c r="AB316" s="22"/>
      <c r="AC316" s="22"/>
      <c r="AD316" s="22"/>
      <c r="AE316" s="22"/>
      <c r="AF316" s="22"/>
      <c r="AG316" s="22"/>
      <c r="AH316" s="22"/>
      <c r="AI316" s="22"/>
      <c r="AJ316" s="22"/>
      <c r="AK316" s="22"/>
      <c r="AL316" s="22"/>
      <c r="AM316" s="22"/>
      <c r="AN316" s="22"/>
      <c r="AO316" s="22"/>
      <c r="AP316" s="22"/>
      <c r="AQ316" s="22"/>
      <c r="AR316" s="22"/>
      <c r="AS316" s="22"/>
      <c r="AT316" s="22"/>
      <c r="AU316" s="22"/>
      <c r="AV316" s="22"/>
      <c r="AW316" s="22"/>
      <c r="AX316" s="22"/>
      <c r="AY316" s="22"/>
      <c r="AZ316" s="22"/>
      <c r="BA316" s="22"/>
      <c r="BB316" s="22"/>
      <c r="BC316" s="22"/>
      <c r="BD316" s="22"/>
      <c r="BE316" s="22"/>
      <c r="BF316" s="22"/>
      <c r="BG316" s="22"/>
      <c r="BH316" s="22"/>
      <c r="BI316" s="22"/>
      <c r="BJ316" s="22"/>
      <c r="BK316" s="22"/>
      <c r="BL316" s="22"/>
      <c r="BM316" s="22"/>
      <c r="BN316" s="22"/>
      <c r="BO316" s="82"/>
    </row>
    <row r="317" spans="1:67" s="25" customFormat="1" x14ac:dyDescent="0.2">
      <c r="A317" s="23"/>
      <c r="B317" s="27" t="s">
        <v>279</v>
      </c>
      <c r="C317" s="15" t="s">
        <v>128</v>
      </c>
      <c r="D317" s="130"/>
      <c r="E317" s="16"/>
      <c r="F317" s="17"/>
      <c r="G317" s="24"/>
      <c r="H317" s="19"/>
      <c r="I317" s="20">
        <f t="shared" si="171"/>
        <v>0</v>
      </c>
      <c r="J317" s="22"/>
      <c r="K317" s="22"/>
      <c r="L317" s="22"/>
      <c r="M317" s="22"/>
      <c r="N317" s="22"/>
      <c r="O317" s="22"/>
      <c r="P317" s="22"/>
      <c r="Q317" s="22"/>
      <c r="R317" s="22"/>
      <c r="S317" s="22"/>
      <c r="T317" s="22"/>
      <c r="U317" s="22"/>
      <c r="V317" s="22"/>
      <c r="W317" s="22"/>
      <c r="X317" s="22"/>
      <c r="Y317" s="22"/>
      <c r="Z317" s="22"/>
      <c r="AA317" s="22"/>
      <c r="AB317" s="22"/>
      <c r="AC317" s="22"/>
      <c r="AD317" s="22"/>
      <c r="AE317" s="22"/>
      <c r="AF317" s="22"/>
      <c r="AG317" s="22"/>
      <c r="AH317" s="22"/>
      <c r="AI317" s="22"/>
      <c r="AJ317" s="22"/>
      <c r="AK317" s="22"/>
      <c r="AL317" s="22"/>
      <c r="AM317" s="22"/>
      <c r="AN317" s="22"/>
      <c r="AO317" s="22"/>
      <c r="AP317" s="22"/>
      <c r="AQ317" s="22"/>
      <c r="AR317" s="22"/>
      <c r="AS317" s="22"/>
      <c r="AT317" s="22"/>
      <c r="AU317" s="22"/>
      <c r="AV317" s="22"/>
      <c r="AW317" s="22"/>
      <c r="AX317" s="22"/>
      <c r="AY317" s="22"/>
      <c r="AZ317" s="22"/>
      <c r="BA317" s="22"/>
      <c r="BB317" s="22"/>
      <c r="BC317" s="22"/>
      <c r="BD317" s="22"/>
      <c r="BE317" s="22"/>
      <c r="BF317" s="22"/>
      <c r="BG317" s="22"/>
      <c r="BH317" s="22"/>
      <c r="BI317" s="22"/>
      <c r="BJ317" s="22"/>
      <c r="BK317" s="22"/>
      <c r="BL317" s="22"/>
      <c r="BM317" s="22"/>
      <c r="BN317" s="22"/>
      <c r="BO317" s="82"/>
    </row>
    <row r="318" spans="1:67" s="25" customFormat="1" x14ac:dyDescent="0.2">
      <c r="A318" s="23"/>
      <c r="B318" s="27" t="s">
        <v>146</v>
      </c>
      <c r="C318" s="15" t="s">
        <v>128</v>
      </c>
      <c r="D318" s="130"/>
      <c r="E318" s="16"/>
      <c r="F318" s="17"/>
      <c r="G318" s="24"/>
      <c r="H318" s="19"/>
      <c r="I318" s="20">
        <f t="shared" si="171"/>
        <v>0</v>
      </c>
      <c r="J318" s="22"/>
      <c r="K318" s="22"/>
      <c r="L318" s="22"/>
      <c r="M318" s="22"/>
      <c r="N318" s="22"/>
      <c r="O318" s="22"/>
      <c r="P318" s="22"/>
      <c r="Q318" s="22"/>
      <c r="R318" s="22"/>
      <c r="S318" s="22"/>
      <c r="T318" s="22"/>
      <c r="U318" s="22"/>
      <c r="V318" s="22"/>
      <c r="W318" s="22"/>
      <c r="X318" s="22"/>
      <c r="Y318" s="22"/>
      <c r="Z318" s="22"/>
      <c r="AA318" s="22"/>
      <c r="AB318" s="22"/>
      <c r="AC318" s="22"/>
      <c r="AD318" s="22"/>
      <c r="AE318" s="22"/>
      <c r="AF318" s="22"/>
      <c r="AG318" s="22"/>
      <c r="AH318" s="22"/>
      <c r="AI318" s="22"/>
      <c r="AJ318" s="22"/>
      <c r="AK318" s="22"/>
      <c r="AL318" s="22"/>
      <c r="AM318" s="22"/>
      <c r="AN318" s="22"/>
      <c r="AO318" s="22"/>
      <c r="AP318" s="22"/>
      <c r="AQ318" s="22"/>
      <c r="AR318" s="22"/>
      <c r="AS318" s="22"/>
      <c r="AT318" s="22"/>
      <c r="AU318" s="22"/>
      <c r="AV318" s="22"/>
      <c r="AW318" s="22"/>
      <c r="AX318" s="22"/>
      <c r="AY318" s="22"/>
      <c r="AZ318" s="22"/>
      <c r="BA318" s="22"/>
      <c r="BB318" s="22"/>
      <c r="BC318" s="22"/>
      <c r="BD318" s="22"/>
      <c r="BE318" s="22"/>
      <c r="BF318" s="22"/>
      <c r="BG318" s="22"/>
      <c r="BH318" s="22"/>
      <c r="BI318" s="22"/>
      <c r="BJ318" s="22"/>
      <c r="BK318" s="22"/>
      <c r="BL318" s="22"/>
      <c r="BM318" s="22"/>
      <c r="BN318" s="22"/>
      <c r="BO318" s="82"/>
    </row>
    <row r="319" spans="1:67" s="25" customFormat="1" x14ac:dyDescent="0.2">
      <c r="A319" s="23"/>
      <c r="B319" s="27" t="s">
        <v>164</v>
      </c>
      <c r="C319" s="15" t="s">
        <v>128</v>
      </c>
      <c r="D319" s="130"/>
      <c r="E319" s="16"/>
      <c r="F319" s="17"/>
      <c r="G319" s="24"/>
      <c r="H319" s="19"/>
      <c r="I319" s="20">
        <f t="shared" si="171"/>
        <v>0</v>
      </c>
      <c r="J319" s="22"/>
      <c r="K319" s="22"/>
      <c r="L319" s="22"/>
      <c r="M319" s="22"/>
      <c r="N319" s="22"/>
      <c r="O319" s="22"/>
      <c r="P319" s="22"/>
      <c r="Q319" s="22"/>
      <c r="R319" s="22"/>
      <c r="S319" s="22"/>
      <c r="T319" s="22"/>
      <c r="U319" s="22"/>
      <c r="V319" s="22"/>
      <c r="W319" s="22"/>
      <c r="X319" s="22"/>
      <c r="Y319" s="22"/>
      <c r="Z319" s="22"/>
      <c r="AA319" s="22"/>
      <c r="AB319" s="22"/>
      <c r="AC319" s="22"/>
      <c r="AD319" s="22"/>
      <c r="AE319" s="22"/>
      <c r="AF319" s="22"/>
      <c r="AG319" s="22"/>
      <c r="AH319" s="22"/>
      <c r="AI319" s="22"/>
      <c r="AJ319" s="22"/>
      <c r="AK319" s="22"/>
      <c r="AL319" s="22"/>
      <c r="AM319" s="22"/>
      <c r="AN319" s="22"/>
      <c r="AO319" s="22"/>
      <c r="AP319" s="22"/>
      <c r="AQ319" s="22"/>
      <c r="AR319" s="22"/>
      <c r="AS319" s="22"/>
      <c r="AT319" s="22"/>
      <c r="AU319" s="22"/>
      <c r="AV319" s="22"/>
      <c r="AW319" s="22"/>
      <c r="AX319" s="22"/>
      <c r="AY319" s="22"/>
      <c r="AZ319" s="22"/>
      <c r="BA319" s="22"/>
      <c r="BB319" s="22"/>
      <c r="BC319" s="22"/>
      <c r="BD319" s="22"/>
      <c r="BE319" s="22"/>
      <c r="BF319" s="22"/>
      <c r="BG319" s="22"/>
      <c r="BH319" s="22"/>
      <c r="BI319" s="22"/>
      <c r="BJ319" s="22"/>
      <c r="BK319" s="22"/>
      <c r="BL319" s="22"/>
      <c r="BM319" s="22"/>
      <c r="BN319" s="22"/>
      <c r="BO319" s="82"/>
    </row>
    <row r="320" spans="1:67" x14ac:dyDescent="0.2">
      <c r="A320" s="23"/>
      <c r="B320" s="14" t="s">
        <v>110</v>
      </c>
      <c r="C320" s="15" t="s">
        <v>128</v>
      </c>
      <c r="D320" s="130"/>
      <c r="E320" s="15"/>
      <c r="F320" s="17"/>
      <c r="G320" s="24"/>
      <c r="H320" s="19"/>
      <c r="I320" s="20">
        <f t="shared" si="171"/>
        <v>0</v>
      </c>
      <c r="J320" s="22"/>
      <c r="K320" s="22"/>
      <c r="L320" s="22"/>
      <c r="M320" s="22"/>
      <c r="N320" s="22"/>
      <c r="O320" s="22"/>
      <c r="P320" s="22"/>
      <c r="Q320" s="22"/>
      <c r="R320" s="22"/>
      <c r="S320" s="22"/>
      <c r="T320" s="22"/>
      <c r="U320" s="22"/>
      <c r="V320" s="22"/>
      <c r="W320" s="22"/>
      <c r="X320" s="22"/>
      <c r="Y320" s="22"/>
      <c r="Z320" s="22"/>
      <c r="AA320" s="22"/>
      <c r="AB320" s="22"/>
      <c r="AC320" s="22"/>
      <c r="AD320" s="22"/>
      <c r="AE320" s="22"/>
      <c r="AF320" s="22"/>
      <c r="AG320" s="22"/>
      <c r="AH320" s="22"/>
      <c r="AI320" s="22"/>
      <c r="AJ320" s="22"/>
      <c r="AK320" s="22"/>
      <c r="AL320" s="22"/>
      <c r="AM320" s="22"/>
      <c r="AN320" s="22"/>
      <c r="AO320" s="22"/>
      <c r="AP320" s="22"/>
      <c r="AQ320" s="22"/>
      <c r="AR320" s="22"/>
      <c r="AS320" s="22"/>
      <c r="AT320" s="22"/>
      <c r="AU320" s="22"/>
      <c r="AV320" s="22"/>
      <c r="AW320" s="22"/>
      <c r="AX320" s="22"/>
      <c r="AY320" s="22"/>
      <c r="AZ320" s="22"/>
      <c r="BA320" s="22"/>
      <c r="BB320" s="22"/>
      <c r="BC320" s="22"/>
      <c r="BD320" s="22"/>
      <c r="BE320" s="22"/>
      <c r="BF320" s="22"/>
      <c r="BG320" s="22"/>
      <c r="BH320" s="22"/>
      <c r="BI320" s="22"/>
      <c r="BJ320" s="22"/>
      <c r="BK320" s="22"/>
      <c r="BL320" s="22"/>
      <c r="BM320" s="22"/>
      <c r="BN320" s="22"/>
      <c r="BO320" s="82"/>
    </row>
    <row r="321" spans="1:67" s="25" customFormat="1" x14ac:dyDescent="0.2">
      <c r="A321" s="23"/>
      <c r="B321" s="27" t="s">
        <v>276</v>
      </c>
      <c r="C321" s="15" t="s">
        <v>128</v>
      </c>
      <c r="D321" s="130"/>
      <c r="E321" s="70"/>
      <c r="F321" s="17"/>
      <c r="G321" s="24"/>
      <c r="H321" s="19"/>
      <c r="I321" s="20">
        <f t="shared" si="171"/>
        <v>0</v>
      </c>
      <c r="J321" s="21"/>
      <c r="K321" s="22"/>
      <c r="L321" s="22"/>
      <c r="M321" s="22"/>
      <c r="N321" s="22"/>
      <c r="O321" s="22"/>
      <c r="P321" s="22"/>
      <c r="Q321" s="22"/>
      <c r="R321" s="22"/>
      <c r="S321" s="22"/>
      <c r="T321" s="22"/>
      <c r="U321" s="22"/>
      <c r="V321" s="22"/>
      <c r="W321" s="22"/>
      <c r="X321" s="22"/>
      <c r="Y321" s="22"/>
      <c r="Z321" s="22"/>
      <c r="AA321" s="22"/>
      <c r="AB321" s="22"/>
      <c r="AC321" s="22"/>
      <c r="AD321" s="22"/>
      <c r="AE321" s="22"/>
      <c r="AF321" s="22"/>
      <c r="AG321" s="22"/>
      <c r="AH321" s="22"/>
      <c r="AI321" s="22"/>
      <c r="AJ321" s="22"/>
      <c r="AK321" s="22"/>
      <c r="AL321" s="22"/>
      <c r="AM321" s="22"/>
      <c r="AN321" s="22"/>
      <c r="AO321" s="22"/>
      <c r="AP321" s="22"/>
      <c r="AQ321" s="22"/>
      <c r="AR321" s="22"/>
      <c r="AS321" s="22"/>
      <c r="AT321" s="22"/>
      <c r="AU321" s="22"/>
      <c r="AV321" s="22"/>
      <c r="AW321" s="22"/>
      <c r="AX321" s="22"/>
      <c r="AY321" s="22"/>
      <c r="AZ321" s="22"/>
      <c r="BA321" s="22"/>
      <c r="BB321" s="22"/>
      <c r="BC321" s="22"/>
      <c r="BD321" s="22"/>
      <c r="BE321" s="22"/>
      <c r="BF321" s="22"/>
      <c r="BG321" s="22"/>
      <c r="BH321" s="22"/>
      <c r="BI321" s="22"/>
      <c r="BJ321" s="22"/>
      <c r="BK321" s="22"/>
      <c r="BL321" s="22"/>
      <c r="BM321" s="22"/>
      <c r="BN321" s="22"/>
      <c r="BO321" s="82"/>
    </row>
    <row r="322" spans="1:67" s="25" customFormat="1" x14ac:dyDescent="0.2">
      <c r="A322" s="23"/>
      <c r="B322" s="27" t="s">
        <v>275</v>
      </c>
      <c r="C322" s="15" t="s">
        <v>128</v>
      </c>
      <c r="D322" s="130"/>
      <c r="E322" s="16"/>
      <c r="F322" s="17"/>
      <c r="G322" s="24"/>
      <c r="H322" s="19"/>
      <c r="I322" s="20">
        <f t="shared" si="171"/>
        <v>0</v>
      </c>
      <c r="J322" s="22"/>
      <c r="K322" s="22"/>
      <c r="L322" s="22"/>
      <c r="M322" s="22"/>
      <c r="N322" s="22"/>
      <c r="O322" s="22"/>
      <c r="P322" s="22"/>
      <c r="Q322" s="22"/>
      <c r="R322" s="22"/>
      <c r="S322" s="22"/>
      <c r="T322" s="22"/>
      <c r="U322" s="22"/>
      <c r="V322" s="22"/>
      <c r="W322" s="22"/>
      <c r="X322" s="22"/>
      <c r="Y322" s="22"/>
      <c r="Z322" s="22"/>
      <c r="AA322" s="22"/>
      <c r="AB322" s="22"/>
      <c r="AC322" s="22"/>
      <c r="AD322" s="22"/>
      <c r="AE322" s="22"/>
      <c r="AF322" s="22"/>
      <c r="AG322" s="22"/>
      <c r="AH322" s="22"/>
      <c r="AI322" s="22"/>
      <c r="AJ322" s="22"/>
      <c r="AK322" s="22"/>
      <c r="AL322" s="22"/>
      <c r="AM322" s="22"/>
      <c r="AN322" s="22"/>
      <c r="AO322" s="22"/>
      <c r="AP322" s="22"/>
      <c r="AQ322" s="22"/>
      <c r="AR322" s="22"/>
      <c r="AS322" s="22"/>
      <c r="AT322" s="22"/>
      <c r="AU322" s="22"/>
      <c r="AV322" s="22"/>
      <c r="AW322" s="22"/>
      <c r="AX322" s="22"/>
      <c r="AY322" s="22"/>
      <c r="AZ322" s="22"/>
      <c r="BA322" s="22"/>
      <c r="BB322" s="22"/>
      <c r="BC322" s="22"/>
      <c r="BD322" s="22"/>
      <c r="BE322" s="22"/>
      <c r="BF322" s="22"/>
      <c r="BG322" s="22"/>
      <c r="BH322" s="22"/>
      <c r="BI322" s="22"/>
      <c r="BJ322" s="22"/>
      <c r="BK322" s="22"/>
      <c r="BL322" s="22"/>
      <c r="BM322" s="22"/>
      <c r="BN322" s="22"/>
      <c r="BO322" s="82"/>
    </row>
    <row r="323" spans="1:67" s="25" customFormat="1" ht="26" x14ac:dyDescent="0.2">
      <c r="A323" s="23"/>
      <c r="B323" s="27" t="s">
        <v>290</v>
      </c>
      <c r="C323" s="15" t="s">
        <v>128</v>
      </c>
      <c r="D323" s="130"/>
      <c r="E323" s="31"/>
      <c r="F323" s="17"/>
      <c r="G323" s="24"/>
      <c r="H323" s="19"/>
      <c r="I323" s="20">
        <f t="shared" si="171"/>
        <v>0</v>
      </c>
      <c r="J323" s="21"/>
      <c r="K323" s="22"/>
      <c r="L323" s="22"/>
      <c r="M323" s="22"/>
      <c r="N323" s="22"/>
      <c r="O323" s="22"/>
      <c r="P323" s="22"/>
      <c r="Q323" s="22"/>
      <c r="R323" s="22"/>
      <c r="S323" s="22"/>
      <c r="T323" s="22"/>
      <c r="U323" s="22"/>
      <c r="V323" s="22"/>
      <c r="W323" s="22"/>
      <c r="X323" s="22"/>
      <c r="Y323" s="22"/>
      <c r="Z323" s="22"/>
      <c r="AA323" s="22"/>
      <c r="AB323" s="22"/>
      <c r="AC323" s="22"/>
      <c r="AD323" s="22"/>
      <c r="AE323" s="22"/>
      <c r="AF323" s="22"/>
      <c r="AG323" s="22"/>
      <c r="AH323" s="22"/>
      <c r="AI323" s="22"/>
      <c r="AJ323" s="22"/>
      <c r="AK323" s="22"/>
      <c r="AL323" s="22"/>
      <c r="AM323" s="22"/>
      <c r="AN323" s="22"/>
      <c r="AO323" s="22"/>
      <c r="AP323" s="22"/>
      <c r="AQ323" s="22"/>
      <c r="AR323" s="22"/>
      <c r="AS323" s="22"/>
      <c r="AT323" s="22"/>
      <c r="AU323" s="22"/>
      <c r="AV323" s="22"/>
      <c r="AW323" s="22"/>
      <c r="AX323" s="22"/>
      <c r="AY323" s="22"/>
      <c r="AZ323" s="22"/>
      <c r="BA323" s="22"/>
      <c r="BB323" s="22"/>
      <c r="BC323" s="22"/>
      <c r="BD323" s="22"/>
      <c r="BE323" s="22"/>
      <c r="BF323" s="22"/>
      <c r="BG323" s="22"/>
      <c r="BH323" s="22"/>
      <c r="BI323" s="22"/>
      <c r="BJ323" s="22"/>
      <c r="BK323" s="22"/>
      <c r="BL323" s="22"/>
      <c r="BM323" s="22"/>
      <c r="BN323" s="22"/>
      <c r="BO323" s="82"/>
    </row>
    <row r="324" spans="1:67" s="25" customFormat="1" x14ac:dyDescent="0.2">
      <c r="A324" s="23"/>
      <c r="B324" s="27" t="s">
        <v>316</v>
      </c>
      <c r="C324" s="15" t="s">
        <v>128</v>
      </c>
      <c r="D324" s="130"/>
      <c r="E324" s="70"/>
      <c r="F324" s="17"/>
      <c r="G324" s="24"/>
      <c r="H324" s="19"/>
      <c r="I324" s="20">
        <f t="shared" si="171"/>
        <v>0</v>
      </c>
      <c r="J324" s="22"/>
      <c r="K324" s="22"/>
      <c r="L324" s="22"/>
      <c r="M324" s="22"/>
      <c r="N324" s="22"/>
      <c r="O324" s="22"/>
      <c r="P324" s="22"/>
      <c r="Q324" s="22"/>
      <c r="R324" s="22"/>
      <c r="S324" s="22"/>
      <c r="T324" s="22"/>
      <c r="U324" s="22"/>
      <c r="V324" s="22"/>
      <c r="W324" s="22"/>
      <c r="X324" s="22"/>
      <c r="Y324" s="22"/>
      <c r="Z324" s="22"/>
      <c r="AA324" s="22"/>
      <c r="AB324" s="22"/>
      <c r="AC324" s="22"/>
      <c r="AD324" s="22"/>
      <c r="AE324" s="22"/>
      <c r="AF324" s="22"/>
      <c r="AG324" s="22"/>
      <c r="AH324" s="22"/>
      <c r="AI324" s="22"/>
      <c r="AJ324" s="22"/>
      <c r="AK324" s="22"/>
      <c r="AL324" s="22"/>
      <c r="AM324" s="22"/>
      <c r="AN324" s="22"/>
      <c r="AO324" s="22"/>
      <c r="AP324" s="22"/>
      <c r="AQ324" s="22"/>
      <c r="AR324" s="22"/>
      <c r="AS324" s="22"/>
      <c r="AT324" s="22"/>
      <c r="AU324" s="22"/>
      <c r="AV324" s="22"/>
      <c r="AW324" s="22"/>
      <c r="AX324" s="22"/>
      <c r="AY324" s="22"/>
      <c r="AZ324" s="22"/>
      <c r="BA324" s="22"/>
      <c r="BB324" s="22"/>
      <c r="BC324" s="22"/>
      <c r="BD324" s="22"/>
      <c r="BE324" s="22"/>
      <c r="BF324" s="22"/>
      <c r="BG324" s="22"/>
      <c r="BH324" s="22"/>
      <c r="BI324" s="22"/>
      <c r="BJ324" s="22"/>
      <c r="BK324" s="22"/>
      <c r="BL324" s="22"/>
      <c r="BM324" s="22"/>
      <c r="BN324" s="22"/>
      <c r="BO324" s="82"/>
    </row>
    <row r="325" spans="1:67" s="25" customFormat="1" x14ac:dyDescent="0.2">
      <c r="A325" s="23"/>
      <c r="B325" s="27" t="s">
        <v>306</v>
      </c>
      <c r="C325" s="15" t="s">
        <v>128</v>
      </c>
      <c r="D325" s="130"/>
      <c r="E325" s="31"/>
      <c r="F325" s="17"/>
      <c r="G325" s="24"/>
      <c r="H325" s="19"/>
      <c r="I325" s="20">
        <f t="shared" si="171"/>
        <v>0</v>
      </c>
      <c r="J325" s="22"/>
      <c r="K325" s="22"/>
      <c r="L325" s="22"/>
      <c r="M325" s="22"/>
      <c r="N325" s="22"/>
      <c r="O325" s="22"/>
      <c r="P325" s="22"/>
      <c r="Q325" s="22"/>
      <c r="R325" s="22"/>
      <c r="S325" s="22"/>
      <c r="T325" s="22"/>
      <c r="U325" s="22"/>
      <c r="V325" s="22"/>
      <c r="W325" s="22"/>
      <c r="X325" s="22"/>
      <c r="Y325" s="22"/>
      <c r="Z325" s="22"/>
      <c r="AA325" s="22"/>
      <c r="AB325" s="22"/>
      <c r="AC325" s="22"/>
      <c r="AD325" s="22"/>
      <c r="AE325" s="22"/>
      <c r="AF325" s="22"/>
      <c r="AG325" s="22"/>
      <c r="AH325" s="22"/>
      <c r="AI325" s="22"/>
      <c r="AJ325" s="22"/>
      <c r="AK325" s="22"/>
      <c r="AL325" s="22"/>
      <c r="AM325" s="22"/>
      <c r="AN325" s="22"/>
      <c r="AO325" s="22"/>
      <c r="AP325" s="22"/>
      <c r="AQ325" s="22"/>
      <c r="AR325" s="22"/>
      <c r="AS325" s="22"/>
      <c r="AT325" s="22"/>
      <c r="AU325" s="22"/>
      <c r="AV325" s="22"/>
      <c r="AW325" s="22"/>
      <c r="AX325" s="22"/>
      <c r="AY325" s="22"/>
      <c r="AZ325" s="22"/>
      <c r="BA325" s="22"/>
      <c r="BB325" s="22"/>
      <c r="BC325" s="22"/>
      <c r="BD325" s="22"/>
      <c r="BE325" s="22"/>
      <c r="BF325" s="22"/>
      <c r="BG325" s="22"/>
      <c r="BH325" s="22"/>
      <c r="BI325" s="22"/>
      <c r="BJ325" s="22"/>
      <c r="BK325" s="22"/>
      <c r="BL325" s="22"/>
      <c r="BM325" s="22"/>
      <c r="BN325" s="22"/>
      <c r="BO325" s="82"/>
    </row>
    <row r="326" spans="1:67" ht="13.5" thickBot="1" x14ac:dyDescent="0.25">
      <c r="A326" s="32" t="s">
        <v>49</v>
      </c>
      <c r="B326" s="101" t="s">
        <v>413</v>
      </c>
      <c r="C326" s="113"/>
      <c r="D326" s="113"/>
      <c r="E326" s="113"/>
      <c r="F326" s="34"/>
      <c r="G326" s="114"/>
      <c r="H326" s="102"/>
      <c r="I326" s="37"/>
      <c r="J326" s="38" t="s">
        <v>72</v>
      </c>
      <c r="K326" s="38" t="s">
        <v>72</v>
      </c>
      <c r="L326" s="38" t="s">
        <v>72</v>
      </c>
      <c r="M326" s="38" t="s">
        <v>72</v>
      </c>
      <c r="N326" s="38" t="s">
        <v>72</v>
      </c>
      <c r="O326" s="38" t="s">
        <v>72</v>
      </c>
      <c r="P326" s="38" t="s">
        <v>72</v>
      </c>
      <c r="Q326" s="38" t="s">
        <v>72</v>
      </c>
      <c r="R326" s="38" t="s">
        <v>72</v>
      </c>
      <c r="S326" s="38" t="s">
        <v>72</v>
      </c>
      <c r="T326" s="38" t="s">
        <v>72</v>
      </c>
      <c r="U326" s="38" t="s">
        <v>72</v>
      </c>
      <c r="V326" s="38" t="s">
        <v>72</v>
      </c>
      <c r="W326" s="38" t="s">
        <v>72</v>
      </c>
      <c r="X326" s="38" t="s">
        <v>72</v>
      </c>
      <c r="Y326" s="38" t="s">
        <v>72</v>
      </c>
      <c r="Z326" s="38" t="s">
        <v>72</v>
      </c>
      <c r="AA326" s="38" t="s">
        <v>72</v>
      </c>
      <c r="AB326" s="38" t="s">
        <v>72</v>
      </c>
      <c r="AC326" s="38" t="s">
        <v>72</v>
      </c>
      <c r="AD326" s="38" t="s">
        <v>72</v>
      </c>
      <c r="AE326" s="38" t="s">
        <v>72</v>
      </c>
      <c r="AF326" s="38" t="s">
        <v>72</v>
      </c>
      <c r="AG326" s="38" t="s">
        <v>72</v>
      </c>
      <c r="AH326" s="38" t="s">
        <v>72</v>
      </c>
      <c r="AI326" s="38" t="s">
        <v>72</v>
      </c>
      <c r="AJ326" s="38" t="s">
        <v>72</v>
      </c>
      <c r="AK326" s="38" t="s">
        <v>72</v>
      </c>
      <c r="AL326" s="38" t="s">
        <v>72</v>
      </c>
      <c r="AM326" s="38" t="s">
        <v>72</v>
      </c>
      <c r="AN326" s="38" t="s">
        <v>72</v>
      </c>
      <c r="AO326" s="38" t="s">
        <v>72</v>
      </c>
      <c r="AP326" s="38" t="s">
        <v>72</v>
      </c>
      <c r="AQ326" s="38" t="s">
        <v>72</v>
      </c>
      <c r="AR326" s="38" t="s">
        <v>72</v>
      </c>
      <c r="AS326" s="38" t="s">
        <v>72</v>
      </c>
      <c r="AT326" s="38" t="s">
        <v>72</v>
      </c>
      <c r="AU326" s="38" t="s">
        <v>72</v>
      </c>
      <c r="AV326" s="38" t="s">
        <v>72</v>
      </c>
      <c r="AW326" s="38" t="s">
        <v>72</v>
      </c>
      <c r="AX326" s="38" t="s">
        <v>72</v>
      </c>
      <c r="AY326" s="38" t="s">
        <v>72</v>
      </c>
      <c r="AZ326" s="38" t="s">
        <v>72</v>
      </c>
      <c r="BA326" s="38" t="s">
        <v>72</v>
      </c>
      <c r="BB326" s="38" t="s">
        <v>72</v>
      </c>
      <c r="BC326" s="38" t="s">
        <v>72</v>
      </c>
      <c r="BD326" s="38" t="s">
        <v>72</v>
      </c>
      <c r="BE326" s="38" t="s">
        <v>72</v>
      </c>
      <c r="BF326" s="38" t="s">
        <v>72</v>
      </c>
      <c r="BG326" s="38" t="s">
        <v>72</v>
      </c>
      <c r="BH326" s="38" t="s">
        <v>72</v>
      </c>
      <c r="BI326" s="38" t="s">
        <v>72</v>
      </c>
      <c r="BJ326" s="38" t="s">
        <v>72</v>
      </c>
      <c r="BK326" s="38" t="s">
        <v>72</v>
      </c>
      <c r="BL326" s="38" t="s">
        <v>72</v>
      </c>
      <c r="BM326" s="38" t="s">
        <v>72</v>
      </c>
      <c r="BN326" s="38" t="s">
        <v>72</v>
      </c>
      <c r="BO326" s="83" t="s">
        <v>72</v>
      </c>
    </row>
    <row r="327" spans="1:67" ht="13.5" thickBot="1" x14ac:dyDescent="0.25">
      <c r="A327" s="150"/>
      <c r="B327" s="25"/>
      <c r="C327" s="25"/>
      <c r="E327" s="39" t="s">
        <v>62</v>
      </c>
      <c r="F327" s="40">
        <f>AVERAGE(F264:F325)</f>
        <v>4820.5714285714284</v>
      </c>
      <c r="G327" s="26"/>
      <c r="H327" s="210" t="s">
        <v>706</v>
      </c>
      <c r="I327" s="211"/>
      <c r="J327" s="22">
        <f t="shared" ref="J327:BN327" si="172">SUM(COUNTIF(J264:J326,"&gt;×"))</f>
        <v>38</v>
      </c>
      <c r="K327" s="22">
        <f t="shared" si="172"/>
        <v>34</v>
      </c>
      <c r="L327" s="22">
        <f t="shared" si="172"/>
        <v>35</v>
      </c>
      <c r="M327" s="22">
        <f t="shared" si="172"/>
        <v>11</v>
      </c>
      <c r="N327" s="22">
        <f t="shared" si="172"/>
        <v>2</v>
      </c>
      <c r="O327" s="22">
        <f t="shared" si="172"/>
        <v>6</v>
      </c>
      <c r="P327" s="22">
        <f t="shared" si="172"/>
        <v>0</v>
      </c>
      <c r="Q327" s="22">
        <f>SUM(COUNTIF(Q264:Q326,"&gt;×"))</f>
        <v>0</v>
      </c>
      <c r="R327" s="22">
        <f t="shared" si="172"/>
        <v>0</v>
      </c>
      <c r="S327" s="22">
        <f t="shared" ref="S327:AG327" si="173">SUM(COUNTIF(S264:S326,"&gt;×"))</f>
        <v>0</v>
      </c>
      <c r="T327" s="22">
        <f t="shared" si="173"/>
        <v>0</v>
      </c>
      <c r="U327" s="22">
        <f>SUM(COUNTIF(U264:U326,"&gt;×"))</f>
        <v>0</v>
      </c>
      <c r="V327" s="22">
        <f>SUM(COUNTIF(V264:V326,"&gt;×"))</f>
        <v>0</v>
      </c>
      <c r="W327" s="22">
        <f>SUM(COUNTIF(W264:W326,"&gt;×"))</f>
        <v>0</v>
      </c>
      <c r="X327" s="22">
        <f>SUM(COUNTIF(X264:X326,"&gt;×"))</f>
        <v>0</v>
      </c>
      <c r="Y327" s="22">
        <f t="shared" si="173"/>
        <v>0</v>
      </c>
      <c r="Z327" s="22">
        <f>SUM(COUNTIF(Z264:Z326,"&gt;×"))</f>
        <v>0</v>
      </c>
      <c r="AA327" s="22">
        <f>SUM(COUNTIF(AA264:AA326,"&gt;×"))</f>
        <v>0</v>
      </c>
      <c r="AB327" s="22">
        <f>SUM(COUNTIF(AB318:AB326,"&gt;×"))</f>
        <v>0</v>
      </c>
      <c r="AC327" s="22">
        <f>SUM(COUNTIF(AC318:AC326,"&gt;×"))</f>
        <v>0</v>
      </c>
      <c r="AD327" s="22">
        <f t="shared" si="173"/>
        <v>4</v>
      </c>
      <c r="AE327" s="22">
        <f t="shared" si="173"/>
        <v>4</v>
      </c>
      <c r="AF327" s="22">
        <f t="shared" si="173"/>
        <v>1</v>
      </c>
      <c r="AG327" s="22">
        <f t="shared" si="173"/>
        <v>1</v>
      </c>
      <c r="AH327" s="22">
        <f t="shared" si="172"/>
        <v>4</v>
      </c>
      <c r="AI327" s="22">
        <f t="shared" si="172"/>
        <v>1</v>
      </c>
      <c r="AJ327" s="22">
        <f t="shared" si="172"/>
        <v>2</v>
      </c>
      <c r="AK327" s="22">
        <f t="shared" si="172"/>
        <v>3</v>
      </c>
      <c r="AL327" s="22">
        <f t="shared" si="172"/>
        <v>0</v>
      </c>
      <c r="AM327" s="22">
        <f t="shared" si="172"/>
        <v>0</v>
      </c>
      <c r="AN327" s="22">
        <f t="shared" si="172"/>
        <v>0</v>
      </c>
      <c r="AO327" s="22">
        <f t="shared" si="172"/>
        <v>0</v>
      </c>
      <c r="AP327" s="22">
        <f t="shared" si="172"/>
        <v>0</v>
      </c>
      <c r="AQ327" s="22">
        <f>SUM(COUNTIF(AQ264:AQ326,"&gt;×"))</f>
        <v>4</v>
      </c>
      <c r="AR327" s="22">
        <f t="shared" si="172"/>
        <v>0</v>
      </c>
      <c r="AS327" s="22">
        <f t="shared" si="172"/>
        <v>0</v>
      </c>
      <c r="AT327" s="22">
        <f t="shared" si="172"/>
        <v>0</v>
      </c>
      <c r="AU327" s="22">
        <f t="shared" si="172"/>
        <v>0</v>
      </c>
      <c r="AV327" s="22">
        <f t="shared" si="172"/>
        <v>0</v>
      </c>
      <c r="AW327" s="22">
        <f t="shared" si="172"/>
        <v>0</v>
      </c>
      <c r="AX327" s="22">
        <f t="shared" si="172"/>
        <v>0</v>
      </c>
      <c r="AY327" s="22">
        <f t="shared" si="172"/>
        <v>0</v>
      </c>
      <c r="AZ327" s="22">
        <f t="shared" si="172"/>
        <v>0</v>
      </c>
      <c r="BA327" s="22">
        <f t="shared" si="172"/>
        <v>0</v>
      </c>
      <c r="BB327" s="22">
        <f t="shared" si="172"/>
        <v>0</v>
      </c>
      <c r="BC327" s="22">
        <f t="shared" si="172"/>
        <v>0</v>
      </c>
      <c r="BD327" s="22">
        <f t="shared" si="172"/>
        <v>0</v>
      </c>
      <c r="BE327" s="22">
        <f t="shared" si="172"/>
        <v>0</v>
      </c>
      <c r="BF327" s="22">
        <f t="shared" si="172"/>
        <v>0</v>
      </c>
      <c r="BG327" s="22">
        <f t="shared" si="172"/>
        <v>0</v>
      </c>
      <c r="BH327" s="22">
        <f t="shared" si="172"/>
        <v>0</v>
      </c>
      <c r="BI327" s="22">
        <f t="shared" si="172"/>
        <v>0</v>
      </c>
      <c r="BJ327" s="22">
        <f t="shared" si="172"/>
        <v>0</v>
      </c>
      <c r="BK327" s="22">
        <f t="shared" si="172"/>
        <v>0</v>
      </c>
      <c r="BL327" s="22">
        <f t="shared" si="172"/>
        <v>0</v>
      </c>
      <c r="BM327" s="22">
        <f t="shared" si="172"/>
        <v>0</v>
      </c>
      <c r="BN327" s="22">
        <f t="shared" si="172"/>
        <v>0</v>
      </c>
      <c r="BO327" s="151">
        <f>SUM(COUNTIF(BO264:BO326,"&gt;×"))</f>
        <v>0</v>
      </c>
    </row>
    <row r="328" spans="1:67" ht="13.5" thickBot="1" x14ac:dyDescent="0.25">
      <c r="A328" s="150"/>
      <c r="B328" s="25"/>
      <c r="C328" s="25"/>
      <c r="D328" s="25"/>
      <c r="E328" s="25"/>
      <c r="F328" s="41"/>
      <c r="G328" s="26"/>
      <c r="H328" s="212" t="s">
        <v>64</v>
      </c>
      <c r="I328" s="213"/>
      <c r="J328" s="42">
        <f>SUM(J327+J253)</f>
        <v>134</v>
      </c>
      <c r="K328" s="42">
        <f t="shared" ref="K328:BN328" si="174">SUM(K327+K253)</f>
        <v>116</v>
      </c>
      <c r="L328" s="42">
        <f t="shared" si="174"/>
        <v>96</v>
      </c>
      <c r="M328" s="42">
        <f t="shared" si="174"/>
        <v>47</v>
      </c>
      <c r="N328" s="42">
        <f t="shared" si="174"/>
        <v>8</v>
      </c>
      <c r="O328" s="42">
        <f t="shared" si="174"/>
        <v>6</v>
      </c>
      <c r="P328" s="42">
        <f t="shared" si="174"/>
        <v>0</v>
      </c>
      <c r="Q328" s="42">
        <f>SUM(Q327+Q253)</f>
        <v>0</v>
      </c>
      <c r="R328" s="42">
        <f t="shared" si="174"/>
        <v>0</v>
      </c>
      <c r="S328" s="42">
        <f t="shared" ref="S328:AG328" si="175">SUM(S327+S253)</f>
        <v>0</v>
      </c>
      <c r="T328" s="42">
        <f t="shared" si="175"/>
        <v>0</v>
      </c>
      <c r="U328" s="42">
        <f>SUM(U327+U253)</f>
        <v>0</v>
      </c>
      <c r="V328" s="42">
        <f>SUM(V327+V253)</f>
        <v>2</v>
      </c>
      <c r="W328" s="42">
        <f>SUM(W327+W253)</f>
        <v>0</v>
      </c>
      <c r="X328" s="42">
        <f>SUM(X327+X253)</f>
        <v>0</v>
      </c>
      <c r="Y328" s="42">
        <f t="shared" si="175"/>
        <v>0</v>
      </c>
      <c r="Z328" s="42">
        <f>SUM(Z327+Z253)</f>
        <v>14</v>
      </c>
      <c r="AA328" s="42">
        <f>SUM(AA327+AA253)</f>
        <v>1</v>
      </c>
      <c r="AB328" s="42">
        <f>SUM(AB327+AB307)</f>
        <v>0</v>
      </c>
      <c r="AC328" s="42">
        <f>SUM(AC327+AC307)</f>
        <v>0</v>
      </c>
      <c r="AD328" s="42">
        <f t="shared" si="175"/>
        <v>4</v>
      </c>
      <c r="AE328" s="42">
        <f t="shared" si="175"/>
        <v>4</v>
      </c>
      <c r="AF328" s="42">
        <f t="shared" si="175"/>
        <v>1</v>
      </c>
      <c r="AG328" s="42">
        <f t="shared" si="175"/>
        <v>4</v>
      </c>
      <c r="AH328" s="42">
        <f t="shared" si="174"/>
        <v>4</v>
      </c>
      <c r="AI328" s="42">
        <f t="shared" si="174"/>
        <v>1</v>
      </c>
      <c r="AJ328" s="42">
        <f t="shared" si="174"/>
        <v>15</v>
      </c>
      <c r="AK328" s="42">
        <f t="shared" si="174"/>
        <v>10</v>
      </c>
      <c r="AL328" s="42">
        <f t="shared" si="174"/>
        <v>13</v>
      </c>
      <c r="AM328" s="42">
        <f t="shared" si="174"/>
        <v>4</v>
      </c>
      <c r="AN328" s="42">
        <f t="shared" si="174"/>
        <v>9</v>
      </c>
      <c r="AO328" s="42">
        <f t="shared" si="174"/>
        <v>12</v>
      </c>
      <c r="AP328" s="42">
        <f t="shared" si="174"/>
        <v>2</v>
      </c>
      <c r="AQ328" s="42">
        <f>SUM(AQ327+AQ253)</f>
        <v>44</v>
      </c>
      <c r="AR328" s="42">
        <f t="shared" si="174"/>
        <v>2</v>
      </c>
      <c r="AS328" s="42">
        <f t="shared" si="174"/>
        <v>8</v>
      </c>
      <c r="AT328" s="42">
        <f t="shared" si="174"/>
        <v>2</v>
      </c>
      <c r="AU328" s="42">
        <f t="shared" si="174"/>
        <v>1</v>
      </c>
      <c r="AV328" s="42">
        <f t="shared" si="174"/>
        <v>1</v>
      </c>
      <c r="AW328" s="42">
        <f t="shared" si="174"/>
        <v>6</v>
      </c>
      <c r="AX328" s="42">
        <f t="shared" si="174"/>
        <v>2</v>
      </c>
      <c r="AY328" s="42">
        <f t="shared" si="174"/>
        <v>4</v>
      </c>
      <c r="AZ328" s="42">
        <f t="shared" si="174"/>
        <v>2</v>
      </c>
      <c r="BA328" s="42">
        <f t="shared" si="174"/>
        <v>1</v>
      </c>
      <c r="BB328" s="42">
        <f t="shared" si="174"/>
        <v>17</v>
      </c>
      <c r="BC328" s="42">
        <f t="shared" si="174"/>
        <v>14</v>
      </c>
      <c r="BD328" s="42">
        <f t="shared" si="174"/>
        <v>3</v>
      </c>
      <c r="BE328" s="42">
        <f t="shared" si="174"/>
        <v>18</v>
      </c>
      <c r="BF328" s="42">
        <f t="shared" si="174"/>
        <v>14</v>
      </c>
      <c r="BG328" s="42">
        <f t="shared" si="174"/>
        <v>12</v>
      </c>
      <c r="BH328" s="42">
        <f t="shared" si="174"/>
        <v>12</v>
      </c>
      <c r="BI328" s="42">
        <f t="shared" si="174"/>
        <v>9</v>
      </c>
      <c r="BJ328" s="42">
        <f t="shared" si="174"/>
        <v>8</v>
      </c>
      <c r="BK328" s="42">
        <f t="shared" si="174"/>
        <v>3</v>
      </c>
      <c r="BL328" s="42">
        <f t="shared" si="174"/>
        <v>2</v>
      </c>
      <c r="BM328" s="42">
        <f t="shared" si="174"/>
        <v>2</v>
      </c>
      <c r="BN328" s="42">
        <f t="shared" si="174"/>
        <v>2</v>
      </c>
      <c r="BO328" s="152">
        <f>SUM(BO327+BO253)</f>
        <v>0</v>
      </c>
    </row>
    <row r="329" spans="1:67" x14ac:dyDescent="0.2">
      <c r="A329" s="153"/>
      <c r="B329" s="25"/>
      <c r="F329" s="41"/>
      <c r="G329" s="26"/>
      <c r="H329" s="210" t="s">
        <v>707</v>
      </c>
      <c r="I329" s="211"/>
      <c r="J329" s="43">
        <f t="shared" ref="J329:BN329" si="176">SUM(COUNTIF(J264:J326,"&gt;=幹事"))</f>
        <v>11</v>
      </c>
      <c r="K329" s="43">
        <f t="shared" si="176"/>
        <v>8</v>
      </c>
      <c r="L329" s="43">
        <f t="shared" si="176"/>
        <v>7</v>
      </c>
      <c r="M329" s="43">
        <f t="shared" si="176"/>
        <v>6</v>
      </c>
      <c r="N329" s="43">
        <f t="shared" si="176"/>
        <v>0</v>
      </c>
      <c r="O329" s="43">
        <f t="shared" si="176"/>
        <v>0</v>
      </c>
      <c r="P329" s="43">
        <f>SUM(COUNTIF(P264:P326,"&gt;=幹事"))</f>
        <v>0</v>
      </c>
      <c r="Q329" s="43">
        <f>SUM(COUNTIF(Q264:Q326,"&gt;=幹事"))</f>
        <v>0</v>
      </c>
      <c r="R329" s="43">
        <f t="shared" si="176"/>
        <v>0</v>
      </c>
      <c r="S329" s="43">
        <f t="shared" ref="S329:AG329" si="177">SUM(COUNTIF(S264:S326,"&gt;=幹事"))</f>
        <v>0</v>
      </c>
      <c r="T329" s="43">
        <f t="shared" si="177"/>
        <v>0</v>
      </c>
      <c r="U329" s="43">
        <f>SUM(COUNTIF(U264:U326,"&gt;=幹事"))</f>
        <v>0</v>
      </c>
      <c r="V329" s="43">
        <f>SUM(COUNTIF(V264:V326,"&gt;=幹事"))</f>
        <v>0</v>
      </c>
      <c r="W329" s="43">
        <f>SUM(COUNTIF(W264:W326,"&gt;=幹事"))</f>
        <v>0</v>
      </c>
      <c r="X329" s="43">
        <f>SUM(COUNTIF(X264:X326,"&gt;=幹事"))</f>
        <v>0</v>
      </c>
      <c r="Y329" s="43">
        <f t="shared" si="177"/>
        <v>0</v>
      </c>
      <c r="Z329" s="43">
        <f>SUM(COUNTIF(Z264:Z326,"&gt;=幹事"))</f>
        <v>0</v>
      </c>
      <c r="AA329" s="43">
        <f>SUM(COUNTIF(AA264:AA326,"&gt;=幹事"))</f>
        <v>0</v>
      </c>
      <c r="AB329" s="43">
        <f>SUM(COUNTIF(AB318:AB326,"&gt;=幹事"))</f>
        <v>0</v>
      </c>
      <c r="AC329" s="43">
        <f>SUM(COUNTIF(AC318:AC326,"&gt;=幹事"))</f>
        <v>0</v>
      </c>
      <c r="AD329" s="43">
        <f t="shared" si="177"/>
        <v>1</v>
      </c>
      <c r="AE329" s="43">
        <f t="shared" si="177"/>
        <v>1</v>
      </c>
      <c r="AF329" s="43">
        <f t="shared" si="177"/>
        <v>0</v>
      </c>
      <c r="AG329" s="43">
        <f t="shared" si="177"/>
        <v>0</v>
      </c>
      <c r="AH329" s="43">
        <f t="shared" si="176"/>
        <v>2</v>
      </c>
      <c r="AI329" s="43">
        <f t="shared" si="176"/>
        <v>0</v>
      </c>
      <c r="AJ329" s="43">
        <f t="shared" si="176"/>
        <v>1</v>
      </c>
      <c r="AK329" s="43">
        <f t="shared" si="176"/>
        <v>0</v>
      </c>
      <c r="AL329" s="43">
        <f t="shared" si="176"/>
        <v>0</v>
      </c>
      <c r="AM329" s="43">
        <f t="shared" si="176"/>
        <v>0</v>
      </c>
      <c r="AN329" s="43">
        <f t="shared" si="176"/>
        <v>0</v>
      </c>
      <c r="AO329" s="43">
        <f t="shared" si="176"/>
        <v>0</v>
      </c>
      <c r="AP329" s="43">
        <f t="shared" si="176"/>
        <v>0</v>
      </c>
      <c r="AQ329" s="43">
        <f>SUM(COUNTIF(AQ264:AQ326,"&gt;=幹事"))</f>
        <v>1</v>
      </c>
      <c r="AR329" s="43">
        <f t="shared" si="176"/>
        <v>0</v>
      </c>
      <c r="AS329" s="43">
        <f t="shared" si="176"/>
        <v>0</v>
      </c>
      <c r="AT329" s="43">
        <f t="shared" si="176"/>
        <v>0</v>
      </c>
      <c r="AU329" s="43">
        <f t="shared" si="176"/>
        <v>0</v>
      </c>
      <c r="AV329" s="43">
        <f t="shared" si="176"/>
        <v>0</v>
      </c>
      <c r="AW329" s="43">
        <f t="shared" si="176"/>
        <v>0</v>
      </c>
      <c r="AX329" s="43">
        <f t="shared" si="176"/>
        <v>0</v>
      </c>
      <c r="AY329" s="43">
        <f t="shared" si="176"/>
        <v>0</v>
      </c>
      <c r="AZ329" s="43">
        <f t="shared" si="176"/>
        <v>0</v>
      </c>
      <c r="BA329" s="43">
        <f t="shared" si="176"/>
        <v>0</v>
      </c>
      <c r="BB329" s="43">
        <f t="shared" si="176"/>
        <v>0</v>
      </c>
      <c r="BC329" s="43">
        <f t="shared" si="176"/>
        <v>0</v>
      </c>
      <c r="BD329" s="43">
        <f t="shared" si="176"/>
        <v>0</v>
      </c>
      <c r="BE329" s="43">
        <f t="shared" si="176"/>
        <v>0</v>
      </c>
      <c r="BF329" s="43">
        <f t="shared" si="176"/>
        <v>0</v>
      </c>
      <c r="BG329" s="43">
        <f t="shared" si="176"/>
        <v>0</v>
      </c>
      <c r="BH329" s="43">
        <f t="shared" si="176"/>
        <v>0</v>
      </c>
      <c r="BI329" s="43">
        <f t="shared" si="176"/>
        <v>0</v>
      </c>
      <c r="BJ329" s="43">
        <f t="shared" si="176"/>
        <v>0</v>
      </c>
      <c r="BK329" s="43">
        <f t="shared" si="176"/>
        <v>0</v>
      </c>
      <c r="BL329" s="43">
        <f t="shared" si="176"/>
        <v>0</v>
      </c>
      <c r="BM329" s="43">
        <f t="shared" si="176"/>
        <v>0</v>
      </c>
      <c r="BN329" s="43">
        <f t="shared" si="176"/>
        <v>0</v>
      </c>
      <c r="BO329" s="154">
        <f>SUM(COUNTIF(BO264:BO326,"&gt;=幹事"))</f>
        <v>0</v>
      </c>
    </row>
    <row r="330" spans="1:67" ht="13.5" thickBot="1" x14ac:dyDescent="0.25">
      <c r="A330" s="155"/>
      <c r="B330" s="113"/>
      <c r="C330" s="156"/>
      <c r="D330" s="156"/>
      <c r="E330" s="156"/>
      <c r="F330" s="34"/>
      <c r="G330" s="114"/>
      <c r="H330" s="212" t="s">
        <v>66</v>
      </c>
      <c r="I330" s="213"/>
      <c r="J330" s="69">
        <f>SUM(J329+J255)</f>
        <v>27</v>
      </c>
      <c r="K330" s="69">
        <f t="shared" ref="K330:BN330" si="178">SUM(K329+K255)</f>
        <v>21</v>
      </c>
      <c r="L330" s="69">
        <f t="shared" si="178"/>
        <v>16</v>
      </c>
      <c r="M330" s="69">
        <f t="shared" si="178"/>
        <v>16</v>
      </c>
      <c r="N330" s="69">
        <f t="shared" si="178"/>
        <v>1</v>
      </c>
      <c r="O330" s="69">
        <f t="shared" si="178"/>
        <v>0</v>
      </c>
      <c r="P330" s="69">
        <f t="shared" si="178"/>
        <v>0</v>
      </c>
      <c r="Q330" s="69">
        <f>SUM(Q329+Q255)</f>
        <v>0</v>
      </c>
      <c r="R330" s="69">
        <f t="shared" si="178"/>
        <v>0</v>
      </c>
      <c r="S330" s="69">
        <f t="shared" ref="S330:AG330" si="179">SUM(S329+S255)</f>
        <v>0</v>
      </c>
      <c r="T330" s="69">
        <f t="shared" si="179"/>
        <v>0</v>
      </c>
      <c r="U330" s="69">
        <f>SUM(U329+U255)</f>
        <v>0</v>
      </c>
      <c r="V330" s="69">
        <f>SUM(V329+V255)</f>
        <v>0</v>
      </c>
      <c r="W330" s="69">
        <f>SUM(W329+W255)</f>
        <v>0</v>
      </c>
      <c r="X330" s="69">
        <f>SUM(X329+X255)</f>
        <v>0</v>
      </c>
      <c r="Y330" s="69">
        <f t="shared" si="179"/>
        <v>0</v>
      </c>
      <c r="Z330" s="69">
        <f>SUM(Z329+Z255)</f>
        <v>2</v>
      </c>
      <c r="AA330" s="69">
        <f>SUM(AA329+AA255)</f>
        <v>0</v>
      </c>
      <c r="AB330" s="69">
        <f>SUM(AB329+AB309)</f>
        <v>0</v>
      </c>
      <c r="AC330" s="69">
        <f>SUM(AC329+AC309)</f>
        <v>0</v>
      </c>
      <c r="AD330" s="69">
        <f t="shared" si="179"/>
        <v>1</v>
      </c>
      <c r="AE330" s="69">
        <f t="shared" si="179"/>
        <v>1</v>
      </c>
      <c r="AF330" s="69">
        <f t="shared" si="179"/>
        <v>0</v>
      </c>
      <c r="AG330" s="69">
        <f t="shared" si="179"/>
        <v>1</v>
      </c>
      <c r="AH330" s="69">
        <f t="shared" si="178"/>
        <v>2</v>
      </c>
      <c r="AI330" s="69">
        <f t="shared" si="178"/>
        <v>0</v>
      </c>
      <c r="AJ330" s="69">
        <f t="shared" si="178"/>
        <v>4</v>
      </c>
      <c r="AK330" s="69">
        <f t="shared" si="178"/>
        <v>3</v>
      </c>
      <c r="AL330" s="69">
        <f t="shared" si="178"/>
        <v>4</v>
      </c>
      <c r="AM330" s="69">
        <f t="shared" si="178"/>
        <v>1</v>
      </c>
      <c r="AN330" s="69">
        <f t="shared" si="178"/>
        <v>3</v>
      </c>
      <c r="AO330" s="69">
        <f t="shared" si="178"/>
        <v>4</v>
      </c>
      <c r="AP330" s="69">
        <f t="shared" si="178"/>
        <v>0</v>
      </c>
      <c r="AQ330" s="69">
        <f>SUM(AQ329+AQ255)</f>
        <v>11</v>
      </c>
      <c r="AR330" s="69">
        <f t="shared" si="178"/>
        <v>0</v>
      </c>
      <c r="AS330" s="69">
        <f t="shared" si="178"/>
        <v>2</v>
      </c>
      <c r="AT330" s="69">
        <f t="shared" si="178"/>
        <v>0</v>
      </c>
      <c r="AU330" s="69">
        <f t="shared" si="178"/>
        <v>0</v>
      </c>
      <c r="AV330" s="69">
        <f t="shared" si="178"/>
        <v>0</v>
      </c>
      <c r="AW330" s="69">
        <f t="shared" si="178"/>
        <v>1</v>
      </c>
      <c r="AX330" s="69">
        <f t="shared" si="178"/>
        <v>1</v>
      </c>
      <c r="AY330" s="69">
        <f t="shared" si="178"/>
        <v>1</v>
      </c>
      <c r="AZ330" s="69">
        <f t="shared" si="178"/>
        <v>0</v>
      </c>
      <c r="BA330" s="69">
        <f t="shared" si="178"/>
        <v>0</v>
      </c>
      <c r="BB330" s="69">
        <f t="shared" si="178"/>
        <v>3</v>
      </c>
      <c r="BC330" s="69">
        <f t="shared" si="178"/>
        <v>2</v>
      </c>
      <c r="BD330" s="69">
        <f t="shared" si="178"/>
        <v>1</v>
      </c>
      <c r="BE330" s="69">
        <f t="shared" si="178"/>
        <v>1</v>
      </c>
      <c r="BF330" s="69">
        <f t="shared" si="178"/>
        <v>2</v>
      </c>
      <c r="BG330" s="69">
        <f t="shared" si="178"/>
        <v>2</v>
      </c>
      <c r="BH330" s="69">
        <f t="shared" si="178"/>
        <v>1</v>
      </c>
      <c r="BI330" s="69">
        <f t="shared" si="178"/>
        <v>0</v>
      </c>
      <c r="BJ330" s="69">
        <f t="shared" si="178"/>
        <v>1</v>
      </c>
      <c r="BK330" s="69">
        <f t="shared" si="178"/>
        <v>0</v>
      </c>
      <c r="BL330" s="69">
        <f t="shared" si="178"/>
        <v>0</v>
      </c>
      <c r="BM330" s="69">
        <f t="shared" si="178"/>
        <v>0</v>
      </c>
      <c r="BN330" s="69">
        <f t="shared" si="178"/>
        <v>0</v>
      </c>
      <c r="BO330" s="157">
        <f>SUM(BO329+BO255)</f>
        <v>0</v>
      </c>
    </row>
    <row r="331" spans="1:67" ht="13.5" thickBot="1" x14ac:dyDescent="0.25">
      <c r="A331" s="25"/>
      <c r="B331" s="25"/>
      <c r="F331" s="41"/>
      <c r="G331" s="26"/>
      <c r="H331" s="196"/>
      <c r="I331" s="196"/>
      <c r="J331" s="171"/>
      <c r="K331" s="171"/>
      <c r="L331" s="171"/>
      <c r="M331" s="171"/>
      <c r="N331" s="171"/>
      <c r="O331" s="171"/>
      <c r="P331" s="171"/>
      <c r="Q331" s="171"/>
      <c r="R331" s="171"/>
      <c r="S331" s="171"/>
      <c r="T331" s="171"/>
      <c r="U331" s="171"/>
      <c r="V331" s="171"/>
      <c r="W331" s="171"/>
      <c r="X331" s="171"/>
      <c r="Y331" s="171"/>
      <c r="Z331" s="171"/>
      <c r="AA331" s="171"/>
      <c r="AB331" s="171"/>
      <c r="AC331" s="171"/>
      <c r="AD331" s="171"/>
      <c r="AE331" s="171"/>
      <c r="AF331" s="171"/>
      <c r="AG331" s="171"/>
      <c r="AH331" s="171"/>
      <c r="AI331" s="171"/>
      <c r="AJ331" s="171"/>
      <c r="AK331" s="171"/>
      <c r="AL331" s="171"/>
      <c r="AM331" s="171"/>
      <c r="AN331" s="171"/>
      <c r="AO331" s="171"/>
      <c r="AP331" s="171"/>
      <c r="AQ331" s="171"/>
      <c r="AR331" s="171"/>
      <c r="AS331" s="171"/>
      <c r="AT331" s="171"/>
      <c r="AU331" s="171"/>
      <c r="AV331" s="171"/>
      <c r="AW331" s="171"/>
      <c r="AX331" s="171"/>
      <c r="AY331" s="171"/>
      <c r="AZ331" s="171"/>
      <c r="BA331" s="171"/>
      <c r="BB331" s="171"/>
      <c r="BC331" s="171"/>
      <c r="BD331" s="171"/>
      <c r="BE331" s="171"/>
      <c r="BF331" s="171"/>
      <c r="BG331" s="171"/>
      <c r="BH331" s="171"/>
      <c r="BI331" s="171"/>
      <c r="BJ331" s="171"/>
      <c r="BK331" s="171"/>
      <c r="BL331" s="171"/>
      <c r="BM331" s="171"/>
      <c r="BN331" s="171"/>
      <c r="BO331" s="171"/>
    </row>
    <row r="332" spans="1:67" x14ac:dyDescent="0.2">
      <c r="I332" t="s">
        <v>649</v>
      </c>
      <c r="J332" s="44" t="s">
        <v>52</v>
      </c>
      <c r="K332" s="7" t="s">
        <v>52</v>
      </c>
      <c r="L332" s="7"/>
      <c r="M332" s="7"/>
      <c r="N332" s="7"/>
      <c r="O332" s="7"/>
      <c r="P332" s="45" t="s">
        <v>49</v>
      </c>
      <c r="Q332" s="7" t="s">
        <v>71</v>
      </c>
      <c r="R332" s="7"/>
      <c r="S332" s="46"/>
      <c r="T332" s="77"/>
      <c r="U332" s="7" t="s">
        <v>168</v>
      </c>
      <c r="V332" s="7"/>
      <c r="W332" s="7"/>
      <c r="X332" s="7"/>
      <c r="Y332" s="7"/>
      <c r="Z332" s="46"/>
      <c r="AA332"/>
      <c r="AB332"/>
      <c r="AC332"/>
      <c r="AD332"/>
      <c r="AF332"/>
      <c r="AG332"/>
      <c r="AI332"/>
      <c r="AJ332"/>
      <c r="AK332"/>
      <c r="AM332"/>
      <c r="AN332"/>
      <c r="AO332"/>
      <c r="AQ332"/>
      <c r="AR332"/>
      <c r="AS332"/>
      <c r="AT332"/>
      <c r="AU332"/>
      <c r="AW332"/>
      <c r="AX332"/>
      <c r="AY332"/>
      <c r="BA332"/>
      <c r="BB332"/>
      <c r="BC332"/>
      <c r="BD332"/>
      <c r="BE332"/>
      <c r="BF332"/>
      <c r="BG332"/>
      <c r="BH332"/>
      <c r="BI332"/>
      <c r="BK332"/>
      <c r="BL332"/>
      <c r="BM332"/>
      <c r="BN332"/>
      <c r="BO332"/>
    </row>
    <row r="333" spans="1:67" x14ac:dyDescent="0.2">
      <c r="J333" s="47" t="s">
        <v>69</v>
      </c>
      <c r="K333" s="48" t="s">
        <v>70</v>
      </c>
      <c r="L333" s="48"/>
      <c r="M333" s="48"/>
      <c r="N333" s="48"/>
      <c r="O333" s="48"/>
      <c r="P333" s="75" t="s">
        <v>67</v>
      </c>
      <c r="Q333" s="49" t="s">
        <v>68</v>
      </c>
      <c r="R333" s="50"/>
      <c r="S333" s="51"/>
      <c r="T333" s="76"/>
      <c r="U333" s="49"/>
      <c r="V333" s="50"/>
      <c r="W333" s="50"/>
      <c r="X333" s="50"/>
      <c r="Y333" s="50"/>
      <c r="Z333" s="51"/>
      <c r="AA333"/>
      <c r="AB333"/>
      <c r="AC333"/>
      <c r="AD333"/>
      <c r="AF333"/>
      <c r="AG333"/>
      <c r="AI333"/>
      <c r="AJ333"/>
      <c r="AK333"/>
      <c r="AM333"/>
      <c r="AN333"/>
      <c r="AO333"/>
      <c r="AQ333"/>
      <c r="AR333"/>
      <c r="AS333"/>
      <c r="AT333"/>
      <c r="AU333"/>
      <c r="AW333"/>
      <c r="AX333"/>
      <c r="AY333"/>
      <c r="BA333"/>
      <c r="BB333"/>
      <c r="BC333"/>
      <c r="BD333"/>
      <c r="BE333"/>
      <c r="BF333"/>
      <c r="BG333"/>
      <c r="BH333"/>
      <c r="BI333"/>
      <c r="BK333"/>
      <c r="BL333"/>
      <c r="BM333"/>
      <c r="BN333"/>
      <c r="BO333"/>
    </row>
    <row r="334" spans="1:67" ht="13.5" thickBot="1" x14ac:dyDescent="0.25">
      <c r="J334" s="78" t="s">
        <v>167</v>
      </c>
      <c r="K334" s="52" t="s">
        <v>1002</v>
      </c>
      <c r="L334" s="53"/>
      <c r="M334" s="54"/>
      <c r="N334" s="54"/>
      <c r="O334" s="54"/>
      <c r="P334" s="55" t="s">
        <v>72</v>
      </c>
      <c r="Q334" s="52" t="s">
        <v>73</v>
      </c>
      <c r="R334" s="53"/>
      <c r="S334" s="56"/>
      <c r="T334" s="55"/>
      <c r="U334" s="52"/>
      <c r="V334" s="53"/>
      <c r="W334" s="53"/>
      <c r="X334" s="53"/>
      <c r="Y334" s="53"/>
      <c r="Z334" s="56"/>
      <c r="AA334"/>
      <c r="AB334"/>
      <c r="AC334"/>
      <c r="AD334"/>
      <c r="AF334"/>
      <c r="AG334"/>
      <c r="AI334"/>
      <c r="AJ334"/>
      <c r="AK334"/>
      <c r="AM334"/>
      <c r="AN334"/>
      <c r="AO334"/>
      <c r="AQ334"/>
      <c r="AR334"/>
      <c r="AS334"/>
      <c r="AT334"/>
      <c r="AU334"/>
      <c r="AW334"/>
      <c r="AX334"/>
      <c r="AY334"/>
      <c r="BA334"/>
      <c r="BB334"/>
      <c r="BC334"/>
      <c r="BD334"/>
      <c r="BE334"/>
      <c r="BF334"/>
      <c r="BG334"/>
      <c r="BH334"/>
      <c r="BI334"/>
      <c r="BK334"/>
      <c r="BL334"/>
      <c r="BM334"/>
      <c r="BN334"/>
      <c r="BO334"/>
    </row>
    <row r="335" spans="1:67" ht="13.5" thickBot="1" x14ac:dyDescent="0.25">
      <c r="K335" s="98"/>
      <c r="L335" s="98"/>
      <c r="M335" s="98"/>
      <c r="O335" s="98"/>
      <c r="P335" s="98"/>
      <c r="Q335" s="98"/>
      <c r="R335" s="98"/>
      <c r="S335" s="98"/>
      <c r="T335" s="98"/>
      <c r="U335" s="98"/>
      <c r="V335" s="98"/>
      <c r="W335" s="98"/>
      <c r="X335" s="98"/>
      <c r="Y335" s="98"/>
      <c r="AA335" s="98"/>
      <c r="AB335" s="98"/>
      <c r="AC335" s="98"/>
      <c r="AD335" s="98"/>
      <c r="AE335" s="98"/>
      <c r="AG335" s="98"/>
      <c r="AH335"/>
      <c r="AI335"/>
      <c r="AJ335"/>
      <c r="AK335"/>
      <c r="AL335"/>
      <c r="AM335"/>
      <c r="AO335"/>
      <c r="AP335"/>
      <c r="AQ335" s="98"/>
      <c r="AR335"/>
      <c r="AV335"/>
      <c r="AX335"/>
      <c r="AY335"/>
      <c r="BC335"/>
      <c r="BN335"/>
      <c r="BO335"/>
    </row>
    <row r="336" spans="1:67" x14ac:dyDescent="0.2">
      <c r="A336" s="247" t="s">
        <v>1</v>
      </c>
      <c r="B336" s="216" t="s">
        <v>3</v>
      </c>
      <c r="C336" s="216" t="s">
        <v>5</v>
      </c>
      <c r="D336" s="216" t="str">
        <f>D5</f>
        <v>住所／情報(2023/1/1全確認)</v>
      </c>
      <c r="E336" s="228" t="str">
        <f>E5</f>
        <v>URL(公式HPのみ)
(2024/1/1全確認)</v>
      </c>
      <c r="F336" s="230" t="s">
        <v>7</v>
      </c>
      <c r="G336" s="216" t="s">
        <v>9</v>
      </c>
      <c r="H336" s="218" t="s">
        <v>11</v>
      </c>
      <c r="I336" s="220" t="s">
        <v>13</v>
      </c>
      <c r="J336" s="7" t="s">
        <v>14</v>
      </c>
      <c r="K336" s="7"/>
      <c r="L336" s="8"/>
      <c r="M336" s="8"/>
      <c r="N336" s="8"/>
      <c r="O336" s="8"/>
      <c r="P336" s="7"/>
      <c r="Q336" s="7"/>
      <c r="R336" s="8"/>
      <c r="S336" s="8"/>
      <c r="T336" s="8"/>
      <c r="U336" s="8"/>
      <c r="V336" s="8"/>
      <c r="W336" s="8"/>
      <c r="X336" s="8"/>
      <c r="Y336" s="8"/>
      <c r="Z336" s="8"/>
      <c r="AA336" s="8"/>
      <c r="AB336" s="8"/>
      <c r="AC336" s="8"/>
      <c r="AD336" s="8"/>
      <c r="AE336" s="8"/>
      <c r="AF336" s="8"/>
      <c r="AG336" s="8"/>
      <c r="AH336" s="8"/>
      <c r="AI336" s="8"/>
      <c r="AJ336" s="8"/>
      <c r="AK336" s="8"/>
      <c r="AL336" s="8"/>
      <c r="AM336" s="8"/>
      <c r="AN336" s="8"/>
      <c r="AO336" s="8"/>
      <c r="AP336" s="8"/>
      <c r="AQ336" s="7"/>
      <c r="AR336" s="8"/>
      <c r="AS336" s="8"/>
      <c r="AT336" s="8"/>
      <c r="AU336" s="8"/>
      <c r="AV336" s="8"/>
      <c r="AW336" s="8"/>
      <c r="AX336" s="8"/>
      <c r="AY336" s="8"/>
      <c r="AZ336" s="8"/>
      <c r="BA336" s="8"/>
      <c r="BB336" s="7"/>
      <c r="BC336" s="8"/>
      <c r="BD336" s="8"/>
      <c r="BE336" s="8"/>
      <c r="BF336" s="8"/>
      <c r="BG336" s="8"/>
      <c r="BH336" s="8"/>
      <c r="BI336" s="8"/>
      <c r="BJ336" s="8"/>
      <c r="BK336" s="8"/>
      <c r="BL336" s="8"/>
      <c r="BM336" s="8"/>
      <c r="BN336" s="8"/>
      <c r="BO336" s="9"/>
    </row>
    <row r="337" spans="1:67" s="2" customFormat="1" ht="31.25" customHeight="1" thickBot="1" x14ac:dyDescent="0.25">
      <c r="A337" s="248"/>
      <c r="B337" s="217"/>
      <c r="C337" s="217"/>
      <c r="D337" s="217"/>
      <c r="E337" s="229"/>
      <c r="F337" s="231"/>
      <c r="G337" s="217"/>
      <c r="H337" s="219"/>
      <c r="I337" s="221"/>
      <c r="J337" s="11" t="str">
        <f>J6</f>
        <v>Tosh</v>
      </c>
      <c r="K337" s="11" t="str">
        <f t="shared" ref="K337:BN337" si="180">K6</f>
        <v>岸野姉</v>
      </c>
      <c r="L337" s="11" t="str">
        <f t="shared" si="180"/>
        <v>善恵姉</v>
      </c>
      <c r="M337" s="11" t="str">
        <f t="shared" si="180"/>
        <v>上野兄</v>
      </c>
      <c r="N337" s="11" t="str">
        <f t="shared" si="180"/>
        <v>Amita
姉</v>
      </c>
      <c r="O337" s="11" t="str">
        <f t="shared" si="180"/>
        <v>長島兄</v>
      </c>
      <c r="P337" s="11" t="str">
        <f t="shared" si="180"/>
        <v>悠姉</v>
      </c>
      <c r="Q337" s="11" t="str">
        <f>Q6</f>
        <v>Tanmay兄</v>
      </c>
      <c r="R337" s="11" t="str">
        <f t="shared" si="180"/>
        <v>前川
浩)兄</v>
      </c>
      <c r="S337" s="11" t="str">
        <f t="shared" ref="S337:AG337" si="181">S6</f>
        <v>前川
紀)姉</v>
      </c>
      <c r="T337" s="11" t="str">
        <f t="shared" si="181"/>
        <v>前川
あ))姉</v>
      </c>
      <c r="U337" s="11" t="str">
        <f>U6</f>
        <v>千恵美姉</v>
      </c>
      <c r="V337" s="11" t="str">
        <f>V6</f>
        <v>柴田兄</v>
      </c>
      <c r="W337" s="11" t="str">
        <f>W6</f>
        <v>須坂姉</v>
      </c>
      <c r="X337" s="11" t="str">
        <f>X6</f>
        <v>勇輝兄</v>
      </c>
      <c r="Y337" s="11" t="str">
        <f t="shared" si="181"/>
        <v>Nimish兄</v>
      </c>
      <c r="Z337" s="71" t="str">
        <f>Z6</f>
        <v>亜紀子姉</v>
      </c>
      <c r="AA337" s="71" t="str">
        <f>AA6</f>
        <v>山田兄</v>
      </c>
      <c r="AB337" s="71"/>
      <c r="AC337" s="71"/>
      <c r="AD337" s="71" t="str">
        <f t="shared" si="181"/>
        <v>原園姉</v>
      </c>
      <c r="AE337" s="71" t="str">
        <f t="shared" si="181"/>
        <v>渡部姉</v>
      </c>
      <c r="AF337" s="71" t="str">
        <f t="shared" si="181"/>
        <v>香織姉</v>
      </c>
      <c r="AG337" s="71" t="str">
        <f t="shared" si="181"/>
        <v>田嶋姉</v>
      </c>
      <c r="AH337" s="71" t="str">
        <f t="shared" si="180"/>
        <v>藤田兄</v>
      </c>
      <c r="AI337" s="71" t="str">
        <f t="shared" si="180"/>
        <v>藤田姉</v>
      </c>
      <c r="AJ337" s="71" t="str">
        <f t="shared" si="180"/>
        <v>佐藤兄</v>
      </c>
      <c r="AK337" s="71" t="str">
        <f t="shared" si="180"/>
        <v>島尾姉</v>
      </c>
      <c r="AL337" s="71" t="str">
        <f t="shared" si="180"/>
        <v>風間兄</v>
      </c>
      <c r="AM337" s="71" t="str">
        <f t="shared" si="180"/>
        <v>風間姉</v>
      </c>
      <c r="AN337" s="71" t="str">
        <f t="shared" si="180"/>
        <v>福田姉</v>
      </c>
      <c r="AO337" s="71" t="str">
        <f t="shared" si="180"/>
        <v>中村兄</v>
      </c>
      <c r="AP337" s="71" t="str">
        <f t="shared" si="180"/>
        <v>名久井兄</v>
      </c>
      <c r="AQ337" s="71" t="str">
        <f>AQ6</f>
        <v>山中兄</v>
      </c>
      <c r="AR337" s="71" t="str">
        <f t="shared" si="180"/>
        <v>山中姉</v>
      </c>
      <c r="AS337" s="71" t="str">
        <f t="shared" si="180"/>
        <v>西宇兄</v>
      </c>
      <c r="AT337" s="71" t="str">
        <f t="shared" si="180"/>
        <v>岡本姉</v>
      </c>
      <c r="AU337" s="71" t="str">
        <f t="shared" si="180"/>
        <v>早川姉</v>
      </c>
      <c r="AV337" s="71" t="str">
        <f t="shared" si="180"/>
        <v>佐奈子姉</v>
      </c>
      <c r="AW337" s="71" t="str">
        <f t="shared" si="180"/>
        <v>秋山姉</v>
      </c>
      <c r="AX337" s="71" t="str">
        <f t="shared" si="180"/>
        <v>田中兄</v>
      </c>
      <c r="AY337" s="71" t="str">
        <f t="shared" si="180"/>
        <v>星島姉</v>
      </c>
      <c r="AZ337" s="71" t="str">
        <f t="shared" si="180"/>
        <v>安谷屋兄</v>
      </c>
      <c r="BA337" s="71" t="str">
        <f t="shared" si="180"/>
        <v>菅谷兄</v>
      </c>
      <c r="BB337" s="71" t="str">
        <f t="shared" si="180"/>
        <v>中嶌姉</v>
      </c>
      <c r="BC337" s="71" t="str">
        <f t="shared" si="180"/>
        <v>井上
(美)姉</v>
      </c>
      <c r="BD337" s="71" t="str">
        <f t="shared" si="180"/>
        <v>徳永兄</v>
      </c>
      <c r="BE337" s="71" t="str">
        <f t="shared" si="180"/>
        <v>崇之兄</v>
      </c>
      <c r="BF337" s="71" t="str">
        <f t="shared" si="180"/>
        <v>金子兄</v>
      </c>
      <c r="BG337" s="71" t="str">
        <f t="shared" si="180"/>
        <v>河野姉</v>
      </c>
      <c r="BH337" s="71" t="str">
        <f t="shared" si="180"/>
        <v>松下姉</v>
      </c>
      <c r="BI337" s="71" t="str">
        <f t="shared" si="180"/>
        <v>薮内姉</v>
      </c>
      <c r="BJ337" s="71" t="str">
        <f t="shared" si="180"/>
        <v>督兄</v>
      </c>
      <c r="BK337" s="71" t="str">
        <f t="shared" si="180"/>
        <v>内住姉</v>
      </c>
      <c r="BL337" s="71" t="str">
        <f t="shared" si="180"/>
        <v>戸谷姉</v>
      </c>
      <c r="BM337" s="71" t="str">
        <f t="shared" si="180"/>
        <v>野村姉</v>
      </c>
      <c r="BN337" s="71" t="str">
        <f t="shared" si="180"/>
        <v>吉川姉</v>
      </c>
      <c r="BO337" s="71">
        <f>BO6</f>
        <v>0</v>
      </c>
    </row>
    <row r="338" spans="1:67" s="2" customFormat="1" ht="14" thickTop="1" thickBot="1" x14ac:dyDescent="0.25">
      <c r="A338" s="340" t="s">
        <v>975</v>
      </c>
      <c r="B338" s="341"/>
      <c r="C338" s="342" t="s">
        <v>979</v>
      </c>
      <c r="D338" s="343"/>
      <c r="E338" s="343"/>
      <c r="F338" s="343"/>
      <c r="G338" s="343"/>
      <c r="H338" s="344"/>
      <c r="I338" s="12"/>
      <c r="J338" s="12"/>
      <c r="K338" s="12"/>
      <c r="L338" s="12"/>
      <c r="M338" s="12"/>
      <c r="N338" s="12"/>
      <c r="O338" s="12"/>
      <c r="P338" s="12"/>
      <c r="Q338" s="12"/>
      <c r="R338" s="12"/>
      <c r="S338" s="12"/>
      <c r="T338" s="12"/>
      <c r="U338" s="12"/>
      <c r="V338" s="12"/>
      <c r="W338" s="12"/>
      <c r="X338" s="12"/>
      <c r="Y338" s="12"/>
      <c r="Z338" s="12"/>
      <c r="AA338" s="12"/>
      <c r="AB338" s="12"/>
      <c r="AC338" s="12"/>
      <c r="AD338" s="12"/>
      <c r="AE338" s="12"/>
      <c r="AF338" s="12"/>
      <c r="AG338" s="12"/>
      <c r="AH338" s="12"/>
      <c r="AI338" s="12"/>
      <c r="AJ338" s="12"/>
      <c r="AK338" s="12"/>
      <c r="AL338" s="12"/>
      <c r="AM338" s="12"/>
      <c r="AN338" s="12"/>
      <c r="AO338" s="12"/>
      <c r="AP338" s="12"/>
      <c r="AQ338" s="12"/>
      <c r="AR338" s="12"/>
      <c r="AS338" s="12"/>
      <c r="AT338" s="12"/>
      <c r="AU338" s="12"/>
      <c r="AV338" s="12"/>
      <c r="AW338" s="12"/>
      <c r="AX338" s="12"/>
      <c r="AY338" s="12"/>
      <c r="AZ338" s="12"/>
      <c r="BA338" s="12"/>
      <c r="BB338" s="12"/>
      <c r="BC338" s="12"/>
      <c r="BD338" s="12"/>
      <c r="BE338" s="12"/>
      <c r="BF338" s="12"/>
      <c r="BG338" s="12"/>
      <c r="BH338" s="12"/>
      <c r="BI338" s="12"/>
      <c r="BJ338" s="12"/>
      <c r="BK338" s="12"/>
      <c r="BL338" s="12"/>
      <c r="BM338" s="12"/>
      <c r="BN338" s="12"/>
      <c r="BO338" s="149"/>
    </row>
    <row r="339" spans="1:67" s="25" customFormat="1" ht="91.5" thickTop="1" x14ac:dyDescent="0.2">
      <c r="A339" s="23">
        <v>137</v>
      </c>
      <c r="B339" s="27" t="s">
        <v>1006</v>
      </c>
      <c r="C339" s="61" t="s">
        <v>1124</v>
      </c>
      <c r="D339" s="130" t="s">
        <v>1125</v>
      </c>
      <c r="E339" s="16" t="s">
        <v>1087</v>
      </c>
      <c r="F339" s="17">
        <f>4700</f>
        <v>4700</v>
      </c>
      <c r="G339" s="24">
        <v>43072</v>
      </c>
      <c r="H339" s="19" t="s">
        <v>978</v>
      </c>
      <c r="I339" s="20">
        <f t="shared" ref="I339:I349" si="182">COUNTIF(J339:BO339,"&gt;×")</f>
        <v>4</v>
      </c>
      <c r="J339" s="21" t="s">
        <v>159</v>
      </c>
      <c r="K339" s="21"/>
      <c r="L339" s="21" t="s">
        <v>951</v>
      </c>
      <c r="M339" s="22"/>
      <c r="N339" s="22"/>
      <c r="O339" s="22" t="s">
        <v>160</v>
      </c>
      <c r="P339" s="21" t="s">
        <v>951</v>
      </c>
      <c r="Q339" s="21"/>
      <c r="R339" s="22"/>
      <c r="S339" s="22"/>
      <c r="T339" s="22"/>
      <c r="U339" s="22"/>
      <c r="V339" s="22"/>
      <c r="W339" s="22"/>
      <c r="X339" s="22"/>
      <c r="Y339" s="22"/>
      <c r="Z339" s="22"/>
      <c r="AA339" s="22"/>
      <c r="AB339" s="22"/>
      <c r="AC339" s="22"/>
      <c r="AD339" s="22"/>
      <c r="AE339" s="22"/>
      <c r="AF339" s="22"/>
      <c r="AG339" s="22"/>
      <c r="AH339" s="22"/>
      <c r="AI339" s="22"/>
      <c r="AJ339" s="22"/>
      <c r="AK339" s="22"/>
      <c r="AL339" s="22"/>
      <c r="AM339" s="22"/>
      <c r="AN339" s="22"/>
      <c r="AO339" s="22"/>
      <c r="AP339" s="22"/>
      <c r="AQ339" s="21"/>
      <c r="AR339" s="22"/>
      <c r="AS339" s="22"/>
      <c r="AT339" s="21"/>
      <c r="AU339" s="21"/>
      <c r="AV339" s="21"/>
      <c r="AW339" s="21"/>
      <c r="AX339" s="22"/>
      <c r="AY339" s="22"/>
      <c r="AZ339" s="22"/>
      <c r="BA339" s="22"/>
      <c r="BB339" s="22"/>
      <c r="BC339" s="22"/>
      <c r="BD339" s="22"/>
      <c r="BE339" s="22"/>
      <c r="BF339" s="22"/>
      <c r="BG339" s="22"/>
      <c r="BH339" s="22"/>
      <c r="BI339" s="22"/>
      <c r="BJ339" s="22"/>
      <c r="BK339" s="22"/>
      <c r="BL339" s="22"/>
      <c r="BM339" s="22"/>
      <c r="BN339" s="22"/>
      <c r="BO339" s="82"/>
    </row>
    <row r="340" spans="1:67" s="25" customFormat="1" ht="92.4" customHeight="1" x14ac:dyDescent="0.2">
      <c r="A340" s="23">
        <v>138</v>
      </c>
      <c r="B340" s="27" t="s">
        <v>995</v>
      </c>
      <c r="C340" s="191" t="s">
        <v>1244</v>
      </c>
      <c r="D340" s="130" t="s">
        <v>1245</v>
      </c>
      <c r="E340" s="70" t="s">
        <v>1126</v>
      </c>
      <c r="F340" s="17">
        <v>5900</v>
      </c>
      <c r="G340" s="24">
        <v>43140</v>
      </c>
      <c r="H340" s="19" t="s">
        <v>997</v>
      </c>
      <c r="I340" s="20">
        <f t="shared" si="182"/>
        <v>5</v>
      </c>
      <c r="J340" s="22" t="s">
        <v>159</v>
      </c>
      <c r="K340" s="22"/>
      <c r="L340" s="22" t="s">
        <v>160</v>
      </c>
      <c r="M340" s="22"/>
      <c r="N340" s="22" t="s">
        <v>159</v>
      </c>
      <c r="O340" s="22" t="s">
        <v>159</v>
      </c>
      <c r="P340" s="22"/>
      <c r="Q340" s="22" t="s">
        <v>167</v>
      </c>
      <c r="R340" s="22"/>
      <c r="S340" s="22"/>
      <c r="T340" s="22"/>
      <c r="U340" s="22"/>
      <c r="V340" s="22"/>
      <c r="W340" s="22"/>
      <c r="X340" s="22"/>
      <c r="Y340" s="22"/>
      <c r="Z340" s="22"/>
      <c r="AA340" s="22"/>
      <c r="AB340" s="22"/>
      <c r="AC340" s="22"/>
      <c r="AD340" s="22"/>
      <c r="AE340" s="22"/>
      <c r="AF340" s="22"/>
      <c r="AG340" s="22"/>
      <c r="AH340" s="22"/>
      <c r="AI340" s="22"/>
      <c r="AJ340" s="22"/>
      <c r="AK340" s="22"/>
      <c r="AL340" s="22"/>
      <c r="AM340" s="22"/>
      <c r="AN340" s="22"/>
      <c r="AO340" s="22"/>
      <c r="AP340" s="22"/>
      <c r="AQ340" s="22"/>
      <c r="AR340" s="22"/>
      <c r="AS340" s="22"/>
      <c r="AT340" s="22"/>
      <c r="AU340" s="22"/>
      <c r="AV340" s="22"/>
      <c r="AW340" s="22"/>
      <c r="AX340" s="22"/>
      <c r="AY340" s="22"/>
      <c r="AZ340" s="22"/>
      <c r="BA340" s="22"/>
      <c r="BB340" s="22"/>
      <c r="BC340" s="22"/>
      <c r="BD340" s="22"/>
      <c r="BE340" s="22"/>
      <c r="BF340" s="22"/>
      <c r="BG340" s="22"/>
      <c r="BH340" s="22"/>
      <c r="BI340" s="22"/>
      <c r="BJ340" s="22"/>
      <c r="BK340" s="22"/>
      <c r="BL340" s="22"/>
      <c r="BM340" s="22"/>
      <c r="BN340" s="22"/>
      <c r="BO340" s="82"/>
    </row>
    <row r="341" spans="1:67" s="25" customFormat="1" ht="92.4" customHeight="1" x14ac:dyDescent="0.2">
      <c r="A341" s="117">
        <v>139</v>
      </c>
      <c r="B341" s="124" t="s">
        <v>1004</v>
      </c>
      <c r="C341" s="205" t="s">
        <v>1127</v>
      </c>
      <c r="D341" s="197" t="s">
        <v>1010</v>
      </c>
      <c r="E341" s="70" t="s">
        <v>1088</v>
      </c>
      <c r="F341" s="17">
        <v>4000</v>
      </c>
      <c r="G341" s="24">
        <v>43476</v>
      </c>
      <c r="H341" s="19" t="s">
        <v>1020</v>
      </c>
      <c r="I341" s="20">
        <f t="shared" si="182"/>
        <v>5</v>
      </c>
      <c r="J341" s="22" t="s">
        <v>951</v>
      </c>
      <c r="K341" s="22"/>
      <c r="L341" s="22" t="s">
        <v>951</v>
      </c>
      <c r="M341" s="22"/>
      <c r="N341" s="22"/>
      <c r="O341" s="22"/>
      <c r="P341" s="22"/>
      <c r="Q341" s="22"/>
      <c r="R341" s="22" t="s">
        <v>160</v>
      </c>
      <c r="S341" s="22"/>
      <c r="T341" s="22"/>
      <c r="U341" s="22"/>
      <c r="V341" s="22" t="s">
        <v>951</v>
      </c>
      <c r="W341" s="22" t="s">
        <v>167</v>
      </c>
      <c r="X341" s="22"/>
      <c r="Y341" s="22"/>
      <c r="Z341" s="22"/>
      <c r="AA341" s="22"/>
      <c r="AB341" s="22"/>
      <c r="AC341" s="22"/>
      <c r="AD341" s="22"/>
      <c r="AE341" s="22"/>
      <c r="AF341" s="22"/>
      <c r="AG341" s="22"/>
      <c r="AH341" s="22"/>
      <c r="AI341" s="22"/>
      <c r="AJ341" s="22"/>
      <c r="AK341" s="22"/>
      <c r="AL341" s="22"/>
      <c r="AM341" s="22"/>
      <c r="AN341" s="22"/>
      <c r="AO341" s="22"/>
      <c r="AP341" s="22"/>
      <c r="AQ341" s="22"/>
      <c r="AR341" s="22"/>
      <c r="AS341" s="22"/>
      <c r="AT341" s="22"/>
      <c r="AU341" s="22"/>
      <c r="AV341" s="22"/>
      <c r="AW341" s="22"/>
      <c r="AX341" s="22"/>
      <c r="AY341" s="22"/>
      <c r="AZ341" s="22"/>
      <c r="BA341" s="22"/>
      <c r="BB341" s="22"/>
      <c r="BC341" s="22"/>
      <c r="BD341" s="22"/>
      <c r="BE341" s="22"/>
      <c r="BF341" s="22"/>
      <c r="BG341" s="22"/>
      <c r="BH341" s="22"/>
      <c r="BI341" s="22"/>
      <c r="BJ341" s="22"/>
      <c r="BK341" s="22"/>
      <c r="BL341" s="22"/>
      <c r="BM341" s="22"/>
      <c r="BN341" s="22"/>
      <c r="BO341" s="82"/>
    </row>
    <row r="342" spans="1:67" s="25" customFormat="1" ht="104" x14ac:dyDescent="0.2">
      <c r="A342" s="23">
        <v>140</v>
      </c>
      <c r="B342" s="27" t="s">
        <v>1005</v>
      </c>
      <c r="C342" s="191" t="s">
        <v>1181</v>
      </c>
      <c r="D342" s="130" t="s">
        <v>1182</v>
      </c>
      <c r="E342" s="206" t="s">
        <v>1180</v>
      </c>
      <c r="F342" s="17">
        <v>9600</v>
      </c>
      <c r="G342" s="24">
        <v>43217</v>
      </c>
      <c r="H342" s="19" t="s">
        <v>1001</v>
      </c>
      <c r="I342" s="20">
        <f t="shared" si="182"/>
        <v>7</v>
      </c>
      <c r="J342" s="22" t="s">
        <v>160</v>
      </c>
      <c r="K342" s="22"/>
      <c r="L342" s="22" t="s">
        <v>159</v>
      </c>
      <c r="M342" s="22"/>
      <c r="N342" s="22"/>
      <c r="O342" s="22" t="s">
        <v>159</v>
      </c>
      <c r="P342" s="22"/>
      <c r="Q342" s="22"/>
      <c r="R342" s="22" t="s">
        <v>167</v>
      </c>
      <c r="S342" s="22" t="s">
        <v>167</v>
      </c>
      <c r="T342" s="22" t="s">
        <v>167</v>
      </c>
      <c r="U342" s="22" t="s">
        <v>167</v>
      </c>
      <c r="V342" s="22"/>
      <c r="W342" s="22"/>
      <c r="X342" s="22"/>
      <c r="Y342" s="22"/>
      <c r="Z342" s="22"/>
      <c r="AA342" s="22"/>
      <c r="AB342" s="22"/>
      <c r="AC342" s="22"/>
      <c r="AD342" s="22"/>
      <c r="AE342" s="22"/>
      <c r="AF342" s="22"/>
      <c r="AG342" s="22"/>
      <c r="AH342" s="22"/>
      <c r="AI342" s="22"/>
      <c r="AJ342" s="22"/>
      <c r="AK342" s="22"/>
      <c r="AL342" s="22"/>
      <c r="AM342" s="22"/>
      <c r="AN342" s="22"/>
      <c r="AO342" s="22"/>
      <c r="AP342" s="22"/>
      <c r="AQ342" s="22"/>
      <c r="AR342" s="22"/>
      <c r="AS342" s="22"/>
      <c r="AT342" s="22"/>
      <c r="AU342" s="22"/>
      <c r="AV342" s="22"/>
      <c r="AW342" s="22"/>
      <c r="AX342" s="22"/>
      <c r="AY342" s="22"/>
      <c r="AZ342" s="22"/>
      <c r="BA342" s="22"/>
      <c r="BB342" s="22"/>
      <c r="BC342" s="22"/>
      <c r="BD342" s="22"/>
      <c r="BE342" s="22"/>
      <c r="BF342" s="22"/>
      <c r="BG342" s="22"/>
      <c r="BH342" s="22"/>
      <c r="BI342" s="22"/>
      <c r="BJ342" s="22"/>
      <c r="BK342" s="22"/>
      <c r="BL342" s="22"/>
      <c r="BM342" s="22"/>
      <c r="BN342" s="22"/>
      <c r="BO342" s="82"/>
    </row>
    <row r="343" spans="1:67" s="25" customFormat="1" ht="92" customHeight="1" x14ac:dyDescent="0.2">
      <c r="A343" s="117">
        <v>141</v>
      </c>
      <c r="B343" s="124" t="s">
        <v>1023</v>
      </c>
      <c r="C343" s="205" t="s">
        <v>1128</v>
      </c>
      <c r="D343" s="197" t="s">
        <v>1007</v>
      </c>
      <c r="E343" s="31" t="s">
        <v>55</v>
      </c>
      <c r="F343" s="17">
        <v>4000</v>
      </c>
      <c r="G343" s="24">
        <v>43287</v>
      </c>
      <c r="H343" s="19" t="s">
        <v>1008</v>
      </c>
      <c r="I343" s="20">
        <f t="shared" si="182"/>
        <v>7</v>
      </c>
      <c r="J343" s="22" t="s">
        <v>159</v>
      </c>
      <c r="K343" s="22" t="s">
        <v>159</v>
      </c>
      <c r="L343" s="22" t="s">
        <v>160</v>
      </c>
      <c r="M343" s="22"/>
      <c r="N343" s="22"/>
      <c r="O343" s="22" t="s">
        <v>159</v>
      </c>
      <c r="P343" s="22" t="s">
        <v>159</v>
      </c>
      <c r="Q343" s="22"/>
      <c r="R343" s="22" t="s">
        <v>159</v>
      </c>
      <c r="S343" s="22" t="s">
        <v>159</v>
      </c>
      <c r="T343" s="22"/>
      <c r="U343" s="22"/>
      <c r="V343" s="22"/>
      <c r="W343" s="22"/>
      <c r="X343" s="22"/>
      <c r="Y343" s="22"/>
      <c r="Z343" s="22"/>
      <c r="AA343" s="22"/>
      <c r="AB343" s="22"/>
      <c r="AC343" s="22"/>
      <c r="AD343" s="22"/>
      <c r="AE343" s="22"/>
      <c r="AF343" s="22"/>
      <c r="AG343" s="22"/>
      <c r="AH343" s="22"/>
      <c r="AI343" s="22"/>
      <c r="AJ343" s="22"/>
      <c r="AK343" s="22"/>
      <c r="AL343" s="22"/>
      <c r="AM343" s="22"/>
      <c r="AN343" s="22"/>
      <c r="AO343" s="22"/>
      <c r="AP343" s="22"/>
      <c r="AQ343" s="22"/>
      <c r="AR343" s="22"/>
      <c r="AS343" s="22"/>
      <c r="AT343" s="22"/>
      <c r="AU343" s="22"/>
      <c r="AV343" s="22"/>
      <c r="AW343" s="22"/>
      <c r="AX343" s="22"/>
      <c r="AY343" s="22"/>
      <c r="AZ343" s="22"/>
      <c r="BA343" s="22"/>
      <c r="BB343" s="22"/>
      <c r="BC343" s="22"/>
      <c r="BD343" s="22"/>
      <c r="BE343" s="22"/>
      <c r="BF343" s="22"/>
      <c r="BG343" s="22"/>
      <c r="BH343" s="22"/>
      <c r="BI343" s="22"/>
      <c r="BJ343" s="22"/>
      <c r="BK343" s="22"/>
      <c r="BL343" s="22"/>
      <c r="BM343" s="22"/>
      <c r="BN343" s="22"/>
      <c r="BO343" s="82"/>
    </row>
    <row r="344" spans="1:67" s="25" customFormat="1" ht="92.4" customHeight="1" x14ac:dyDescent="0.2">
      <c r="A344" s="23">
        <v>142</v>
      </c>
      <c r="B344" s="27" t="s">
        <v>1025</v>
      </c>
      <c r="C344" s="99" t="s">
        <v>1184</v>
      </c>
      <c r="D344" s="130" t="s">
        <v>1183</v>
      </c>
      <c r="E344" s="70" t="s">
        <v>1089</v>
      </c>
      <c r="F344" s="17">
        <v>4200</v>
      </c>
      <c r="G344" s="24">
        <v>43609</v>
      </c>
      <c r="H344" s="19" t="s">
        <v>1034</v>
      </c>
      <c r="I344" s="20">
        <f t="shared" si="182"/>
        <v>4</v>
      </c>
      <c r="J344" s="22" t="s">
        <v>160</v>
      </c>
      <c r="K344" s="22"/>
      <c r="L344" s="22" t="s">
        <v>951</v>
      </c>
      <c r="M344" s="22"/>
      <c r="N344" s="22"/>
      <c r="O344" s="22"/>
      <c r="P344" s="22"/>
      <c r="Q344" s="22"/>
      <c r="R344" s="22"/>
      <c r="S344" s="22"/>
      <c r="T344" s="22"/>
      <c r="U344" s="22"/>
      <c r="V344" s="22"/>
      <c r="W344" s="22"/>
      <c r="X344" s="22" t="s">
        <v>167</v>
      </c>
      <c r="Y344" s="22" t="s">
        <v>167</v>
      </c>
      <c r="Z344" s="22"/>
      <c r="AA344" s="22"/>
      <c r="AB344" s="22"/>
      <c r="AC344" s="22"/>
      <c r="AD344" s="22"/>
      <c r="AE344" s="22"/>
      <c r="AF344" s="22"/>
      <c r="AG344" s="22"/>
      <c r="AH344" s="22"/>
      <c r="AI344" s="22"/>
      <c r="AJ344" s="22"/>
      <c r="AK344" s="22"/>
      <c r="AL344" s="22"/>
      <c r="AM344" s="22"/>
      <c r="AN344" s="22"/>
      <c r="AO344" s="22"/>
      <c r="AP344" s="22"/>
      <c r="AQ344" s="22"/>
      <c r="AR344" s="22"/>
      <c r="AS344" s="22"/>
      <c r="AT344" s="22"/>
      <c r="AU344" s="22"/>
      <c r="AV344" s="22"/>
      <c r="AW344" s="22"/>
      <c r="AX344" s="22"/>
      <c r="AY344" s="22"/>
      <c r="AZ344" s="22"/>
      <c r="BA344" s="22"/>
      <c r="BB344" s="22"/>
      <c r="BC344" s="22"/>
      <c r="BD344" s="22"/>
      <c r="BE344" s="22"/>
      <c r="BF344" s="22"/>
      <c r="BG344" s="22"/>
      <c r="BH344" s="22"/>
      <c r="BI344" s="22"/>
      <c r="BJ344" s="22"/>
      <c r="BK344" s="22"/>
      <c r="BL344" s="22"/>
      <c r="BM344" s="22"/>
      <c r="BN344" s="22"/>
      <c r="BO344" s="82"/>
    </row>
    <row r="345" spans="1:67" s="25" customFormat="1" ht="92.4" customHeight="1" x14ac:dyDescent="0.2">
      <c r="A345" s="23">
        <v>143</v>
      </c>
      <c r="B345" s="27" t="s">
        <v>1022</v>
      </c>
      <c r="C345" s="191" t="s">
        <v>1186</v>
      </c>
      <c r="D345" s="130" t="s">
        <v>1185</v>
      </c>
      <c r="E345" s="70" t="s">
        <v>1024</v>
      </c>
      <c r="F345" s="17">
        <v>5300</v>
      </c>
      <c r="G345" s="24">
        <v>43581</v>
      </c>
      <c r="H345" s="19" t="s">
        <v>1026</v>
      </c>
      <c r="I345" s="20">
        <f t="shared" si="182"/>
        <v>4</v>
      </c>
      <c r="J345" s="22" t="s">
        <v>951</v>
      </c>
      <c r="K345" s="22"/>
      <c r="L345" s="22" t="s">
        <v>951</v>
      </c>
      <c r="M345" s="22"/>
      <c r="N345" s="22"/>
      <c r="O345" s="22"/>
      <c r="P345" s="22" t="s">
        <v>951</v>
      </c>
      <c r="Q345" s="22"/>
      <c r="R345" s="22"/>
      <c r="S345" s="22"/>
      <c r="T345" s="22"/>
      <c r="U345" s="22"/>
      <c r="V345" s="22" t="s">
        <v>160</v>
      </c>
      <c r="W345" s="22"/>
      <c r="X345" s="22"/>
      <c r="Y345" s="22"/>
      <c r="Z345" s="22"/>
      <c r="AA345" s="22"/>
      <c r="AB345" s="22"/>
      <c r="AC345" s="22"/>
      <c r="AD345" s="22"/>
      <c r="AE345" s="22"/>
      <c r="AF345" s="22"/>
      <c r="AG345" s="22"/>
      <c r="AH345" s="22"/>
      <c r="AI345" s="22"/>
      <c r="AJ345" s="22"/>
      <c r="AK345" s="22"/>
      <c r="AL345" s="22"/>
      <c r="AM345" s="22"/>
      <c r="AN345" s="22"/>
      <c r="AO345" s="22"/>
      <c r="AP345" s="22"/>
      <c r="AQ345" s="22"/>
      <c r="AR345" s="22"/>
      <c r="AS345" s="22"/>
      <c r="AT345" s="22"/>
      <c r="AU345" s="22"/>
      <c r="AV345" s="22"/>
      <c r="AW345" s="22"/>
      <c r="AX345" s="22"/>
      <c r="AY345" s="22"/>
      <c r="AZ345" s="22"/>
      <c r="BA345" s="22"/>
      <c r="BB345" s="22"/>
      <c r="BC345" s="22"/>
      <c r="BD345" s="22"/>
      <c r="BE345" s="22"/>
      <c r="BF345" s="22"/>
      <c r="BG345" s="22"/>
      <c r="BH345" s="22"/>
      <c r="BI345" s="22"/>
      <c r="BJ345" s="22"/>
      <c r="BK345" s="22"/>
      <c r="BL345" s="22"/>
      <c r="BM345" s="22"/>
      <c r="BN345" s="22"/>
      <c r="BO345" s="82"/>
    </row>
    <row r="346" spans="1:67" s="25" customFormat="1" ht="92.4" customHeight="1" x14ac:dyDescent="0.2">
      <c r="A346" s="23">
        <v>144</v>
      </c>
      <c r="B346" s="27" t="s">
        <v>1027</v>
      </c>
      <c r="C346" s="191" t="s">
        <v>1247</v>
      </c>
      <c r="D346" s="130" t="s">
        <v>1246</v>
      </c>
      <c r="E346" s="70" t="s">
        <v>1040</v>
      </c>
      <c r="F346" s="17">
        <v>4700</v>
      </c>
      <c r="G346" s="24">
        <v>43708</v>
      </c>
      <c r="H346" s="19" t="s">
        <v>1041</v>
      </c>
      <c r="I346" s="20">
        <f t="shared" si="182"/>
        <v>4</v>
      </c>
      <c r="J346" s="22" t="s">
        <v>951</v>
      </c>
      <c r="K346" s="22"/>
      <c r="L346" s="22" t="s">
        <v>951</v>
      </c>
      <c r="M346" s="22"/>
      <c r="N346" s="22"/>
      <c r="O346" s="22"/>
      <c r="P346" s="22" t="s">
        <v>160</v>
      </c>
      <c r="Q346" s="22" t="s">
        <v>951</v>
      </c>
      <c r="R346" s="22"/>
      <c r="S346" s="22"/>
      <c r="T346" s="22"/>
      <c r="U346" s="22"/>
      <c r="V346" s="22"/>
      <c r="W346" s="22"/>
      <c r="X346" s="22"/>
      <c r="Y346" s="22"/>
      <c r="Z346" s="22"/>
      <c r="AA346" s="22"/>
      <c r="AB346" s="22"/>
      <c r="AC346" s="22"/>
      <c r="AD346" s="22"/>
      <c r="AE346" s="22"/>
      <c r="AF346" s="22"/>
      <c r="AG346" s="22"/>
      <c r="AH346" s="22"/>
      <c r="AI346" s="22"/>
      <c r="AJ346" s="22"/>
      <c r="AK346" s="22"/>
      <c r="AL346" s="22"/>
      <c r="AM346" s="22"/>
      <c r="AN346" s="22"/>
      <c r="AO346" s="22"/>
      <c r="AP346" s="22"/>
      <c r="AQ346" s="22"/>
      <c r="AR346" s="22"/>
      <c r="AS346" s="22"/>
      <c r="AT346" s="22"/>
      <c r="AU346" s="22"/>
      <c r="AV346" s="22"/>
      <c r="AW346" s="22"/>
      <c r="AX346" s="22"/>
      <c r="AY346" s="22"/>
      <c r="AZ346" s="22"/>
      <c r="BA346" s="22"/>
      <c r="BB346" s="22"/>
      <c r="BC346" s="22"/>
      <c r="BD346" s="22"/>
      <c r="BE346" s="22"/>
      <c r="BF346" s="22"/>
      <c r="BG346" s="22"/>
      <c r="BH346" s="22"/>
      <c r="BI346" s="22"/>
      <c r="BJ346" s="22"/>
      <c r="BK346" s="22"/>
      <c r="BL346" s="22"/>
      <c r="BM346" s="22"/>
      <c r="BN346" s="22"/>
      <c r="BO346" s="82"/>
    </row>
    <row r="347" spans="1:67" s="25" customFormat="1" ht="92.4" customHeight="1" x14ac:dyDescent="0.2">
      <c r="A347" s="23">
        <v>145</v>
      </c>
      <c r="B347" s="27" t="s">
        <v>1028</v>
      </c>
      <c r="C347" s="191" t="s">
        <v>1032</v>
      </c>
      <c r="D347" s="130" t="s">
        <v>171</v>
      </c>
      <c r="E347" s="70" t="s">
        <v>1090</v>
      </c>
      <c r="F347" s="17">
        <v>9500</v>
      </c>
      <c r="G347" s="24">
        <v>43653</v>
      </c>
      <c r="H347" s="19" t="s">
        <v>1050</v>
      </c>
      <c r="I347" s="20">
        <f t="shared" si="182"/>
        <v>6</v>
      </c>
      <c r="J347" s="22" t="s">
        <v>951</v>
      </c>
      <c r="K347" s="22"/>
      <c r="L347" s="22" t="s">
        <v>160</v>
      </c>
      <c r="M347" s="22"/>
      <c r="N347" s="22"/>
      <c r="O347" s="22"/>
      <c r="P347" s="22" t="s">
        <v>951</v>
      </c>
      <c r="Q347" s="22"/>
      <c r="R347" s="22"/>
      <c r="S347" s="22"/>
      <c r="T347" s="22"/>
      <c r="U347" s="22"/>
      <c r="V347" s="22"/>
      <c r="W347" s="22"/>
      <c r="X347" s="22"/>
      <c r="Y347" s="22"/>
      <c r="Z347" s="22" t="s">
        <v>951</v>
      </c>
      <c r="AA347" s="22" t="s">
        <v>951</v>
      </c>
      <c r="AB347" s="22" t="s">
        <v>167</v>
      </c>
      <c r="AC347" s="22"/>
      <c r="AD347" s="22"/>
      <c r="AE347" s="22"/>
      <c r="AF347" s="22"/>
      <c r="AG347" s="22"/>
      <c r="AH347" s="22"/>
      <c r="AI347" s="22"/>
      <c r="AJ347" s="22"/>
      <c r="AK347" s="22"/>
      <c r="AL347" s="22"/>
      <c r="AM347" s="22"/>
      <c r="AN347" s="22"/>
      <c r="AO347" s="22"/>
      <c r="AP347" s="22"/>
      <c r="AQ347" s="22"/>
      <c r="AR347" s="22"/>
      <c r="AS347" s="22"/>
      <c r="AT347" s="22"/>
      <c r="AU347" s="22"/>
      <c r="AV347" s="22"/>
      <c r="AW347" s="22"/>
      <c r="AX347" s="22"/>
      <c r="AY347" s="22"/>
      <c r="AZ347" s="22"/>
      <c r="BA347" s="22"/>
      <c r="BB347" s="22"/>
      <c r="BC347" s="22"/>
      <c r="BD347" s="22"/>
      <c r="BE347" s="22"/>
      <c r="BF347" s="22"/>
      <c r="BG347" s="22"/>
      <c r="BH347" s="22"/>
      <c r="BI347" s="22"/>
      <c r="BJ347" s="22"/>
      <c r="BK347" s="22"/>
      <c r="BL347" s="22"/>
      <c r="BM347" s="22"/>
      <c r="BN347" s="22"/>
      <c r="BO347" s="82"/>
    </row>
    <row r="348" spans="1:67" s="25" customFormat="1" ht="92.4" customHeight="1" x14ac:dyDescent="0.2">
      <c r="A348" s="117">
        <v>146</v>
      </c>
      <c r="B348" s="124" t="s">
        <v>1052</v>
      </c>
      <c r="C348" s="205" t="s">
        <v>1129</v>
      </c>
      <c r="D348" s="197" t="s">
        <v>1091</v>
      </c>
      <c r="E348" s="70" t="s">
        <v>1187</v>
      </c>
      <c r="F348" s="17">
        <v>7000</v>
      </c>
      <c r="G348" s="24">
        <v>43872</v>
      </c>
      <c r="H348" s="19" t="s">
        <v>1054</v>
      </c>
      <c r="I348" s="20">
        <f t="shared" si="182"/>
        <v>4</v>
      </c>
      <c r="J348" s="22" t="s">
        <v>159</v>
      </c>
      <c r="K348" s="22"/>
      <c r="L348" s="22" t="s">
        <v>159</v>
      </c>
      <c r="M348" s="22"/>
      <c r="N348" s="22"/>
      <c r="O348" s="22"/>
      <c r="P348" s="22" t="s">
        <v>159</v>
      </c>
      <c r="Q348" s="22"/>
      <c r="R348" s="22"/>
      <c r="S348" s="22"/>
      <c r="T348" s="22"/>
      <c r="U348" s="22"/>
      <c r="V348" s="22"/>
      <c r="W348" s="22" t="s">
        <v>160</v>
      </c>
      <c r="X348" s="22"/>
      <c r="Y348" s="22"/>
      <c r="Z348" s="22"/>
      <c r="AA348" s="22"/>
      <c r="AB348" s="22"/>
      <c r="AC348" s="22"/>
      <c r="AD348" s="22"/>
      <c r="AE348" s="22"/>
      <c r="AF348" s="22"/>
      <c r="AG348" s="22"/>
      <c r="AH348" s="22"/>
      <c r="AI348" s="22"/>
      <c r="AJ348" s="22"/>
      <c r="AK348" s="22"/>
      <c r="AL348" s="22"/>
      <c r="AM348" s="22"/>
      <c r="AN348" s="22"/>
      <c r="AO348" s="22"/>
      <c r="AP348" s="22"/>
      <c r="AQ348" s="22"/>
      <c r="AR348" s="22"/>
      <c r="AS348" s="22"/>
      <c r="AT348" s="22"/>
      <c r="AU348" s="22"/>
      <c r="AV348" s="22"/>
      <c r="AW348" s="22"/>
      <c r="AX348" s="22"/>
      <c r="AY348" s="22"/>
      <c r="AZ348" s="22"/>
      <c r="BA348" s="22"/>
      <c r="BB348" s="22"/>
      <c r="BC348" s="22"/>
      <c r="BD348" s="22"/>
      <c r="BE348" s="22"/>
      <c r="BF348" s="22"/>
      <c r="BG348" s="22"/>
      <c r="BH348" s="22"/>
      <c r="BI348" s="22"/>
      <c r="BJ348" s="22"/>
      <c r="BK348" s="22"/>
      <c r="BL348" s="22"/>
      <c r="BM348" s="22"/>
      <c r="BN348" s="22"/>
      <c r="BO348" s="82"/>
    </row>
    <row r="349" spans="1:67" s="25" customFormat="1" ht="92.4" customHeight="1" x14ac:dyDescent="0.2">
      <c r="A349" s="23">
        <v>147</v>
      </c>
      <c r="B349" s="27" t="s">
        <v>1039</v>
      </c>
      <c r="C349" s="191" t="s">
        <v>1190</v>
      </c>
      <c r="D349" s="130" t="s">
        <v>1188</v>
      </c>
      <c r="E349" s="70" t="s">
        <v>1189</v>
      </c>
      <c r="F349" s="17">
        <v>6800</v>
      </c>
      <c r="G349" s="24">
        <v>43764</v>
      </c>
      <c r="H349" s="19" t="s">
        <v>1051</v>
      </c>
      <c r="I349" s="20">
        <f t="shared" si="182"/>
        <v>4</v>
      </c>
      <c r="J349" s="22" t="s">
        <v>159</v>
      </c>
      <c r="K349" s="22"/>
      <c r="L349" s="22" t="s">
        <v>159</v>
      </c>
      <c r="M349" s="22"/>
      <c r="N349" s="22"/>
      <c r="O349" s="22"/>
      <c r="P349" s="22"/>
      <c r="Q349" s="22"/>
      <c r="R349" s="22"/>
      <c r="S349" s="22"/>
      <c r="T349" s="22"/>
      <c r="U349" s="22"/>
      <c r="V349" s="22"/>
      <c r="W349" s="22" t="s">
        <v>159</v>
      </c>
      <c r="X349" s="22"/>
      <c r="Y349" s="22"/>
      <c r="Z349" s="22"/>
      <c r="AA349" s="22" t="s">
        <v>160</v>
      </c>
      <c r="AB349" s="22"/>
      <c r="AC349" s="22"/>
      <c r="AD349" s="22"/>
      <c r="AE349" s="22"/>
      <c r="AF349" s="22"/>
      <c r="AG349" s="22"/>
      <c r="AH349" s="22"/>
      <c r="AI349" s="22"/>
      <c r="AJ349" s="22"/>
      <c r="AK349" s="22"/>
      <c r="AL349" s="22"/>
      <c r="AM349" s="22"/>
      <c r="AN349" s="22"/>
      <c r="AO349" s="22"/>
      <c r="AP349" s="22"/>
      <c r="AQ349" s="22"/>
      <c r="AR349" s="22"/>
      <c r="AS349" s="22"/>
      <c r="AT349" s="22"/>
      <c r="AU349" s="22"/>
      <c r="AV349" s="22"/>
      <c r="AW349" s="22"/>
      <c r="AX349" s="22"/>
      <c r="AY349" s="22"/>
      <c r="AZ349" s="22"/>
      <c r="BA349" s="22"/>
      <c r="BB349" s="22"/>
      <c r="BC349" s="22"/>
      <c r="BD349" s="22"/>
      <c r="BE349" s="22"/>
      <c r="BF349" s="22"/>
      <c r="BG349" s="22"/>
      <c r="BH349" s="22"/>
      <c r="BI349" s="22"/>
      <c r="BJ349" s="22"/>
      <c r="BK349" s="22"/>
      <c r="BL349" s="22"/>
      <c r="BM349" s="22"/>
      <c r="BN349" s="22"/>
      <c r="BO349" s="82"/>
    </row>
    <row r="350" spans="1:67" s="25" customFormat="1" ht="92.4" customHeight="1" x14ac:dyDescent="0.2">
      <c r="A350" s="23">
        <v>148</v>
      </c>
      <c r="B350" s="27" t="s">
        <v>1047</v>
      </c>
      <c r="C350" s="191" t="s">
        <v>1049</v>
      </c>
      <c r="D350" s="130" t="s">
        <v>1048</v>
      </c>
      <c r="E350" s="70" t="s">
        <v>1092</v>
      </c>
      <c r="F350" s="17">
        <v>3000</v>
      </c>
      <c r="G350" s="24">
        <v>43806</v>
      </c>
      <c r="H350" s="19" t="s">
        <v>1053</v>
      </c>
      <c r="I350" s="20">
        <f t="shared" ref="I350:I357" si="183">COUNTIF(J350:BO350,"&gt;×")</f>
        <v>3</v>
      </c>
      <c r="J350" s="22" t="s">
        <v>160</v>
      </c>
      <c r="K350" s="22"/>
      <c r="L350" s="22" t="s">
        <v>951</v>
      </c>
      <c r="M350" s="22"/>
      <c r="N350" s="22"/>
      <c r="O350" s="22"/>
      <c r="P350" s="22"/>
      <c r="Q350" s="22"/>
      <c r="R350" s="22"/>
      <c r="S350" s="22"/>
      <c r="T350" s="22"/>
      <c r="U350" s="22"/>
      <c r="V350" s="22"/>
      <c r="W350" s="22"/>
      <c r="X350" s="22"/>
      <c r="Y350" s="22"/>
      <c r="Z350" s="22"/>
      <c r="AA350" s="22"/>
      <c r="AB350" s="22"/>
      <c r="AC350" s="22"/>
      <c r="AD350" s="22"/>
      <c r="AE350" s="22"/>
      <c r="AF350" s="22"/>
      <c r="AG350" s="22"/>
      <c r="AH350" s="22"/>
      <c r="AI350" s="22"/>
      <c r="AJ350" s="22"/>
      <c r="AK350" s="22"/>
      <c r="AL350" s="22"/>
      <c r="AM350" s="22"/>
      <c r="AN350" s="22" t="s">
        <v>951</v>
      </c>
      <c r="AO350" s="22"/>
      <c r="AP350" s="22"/>
      <c r="AQ350" s="22"/>
      <c r="AR350" s="22"/>
      <c r="AS350" s="22"/>
      <c r="AT350" s="22"/>
      <c r="AU350" s="22"/>
      <c r="AV350" s="22"/>
      <c r="AW350" s="22"/>
      <c r="AX350" s="22"/>
      <c r="AY350" s="22"/>
      <c r="AZ350" s="22"/>
      <c r="BA350" s="22"/>
      <c r="BB350" s="22"/>
      <c r="BC350" s="22"/>
      <c r="BD350" s="22"/>
      <c r="BE350" s="22"/>
      <c r="BF350" s="22"/>
      <c r="BG350" s="22"/>
      <c r="BH350" s="22"/>
      <c r="BI350" s="22"/>
      <c r="BJ350" s="22"/>
      <c r="BK350" s="22"/>
      <c r="BL350" s="22"/>
      <c r="BM350" s="22"/>
      <c r="BN350" s="22"/>
      <c r="BO350" s="82"/>
    </row>
    <row r="351" spans="1:67" s="25" customFormat="1" ht="92.4" customHeight="1" x14ac:dyDescent="0.2">
      <c r="A351" s="23">
        <v>149</v>
      </c>
      <c r="B351" s="27" t="s">
        <v>1198</v>
      </c>
      <c r="C351" s="191" t="s">
        <v>1201</v>
      </c>
      <c r="D351" s="192" t="s">
        <v>1200</v>
      </c>
      <c r="E351" s="70" t="s">
        <v>1199</v>
      </c>
      <c r="F351" s="17">
        <v>3500</v>
      </c>
      <c r="G351" s="24">
        <v>45346</v>
      </c>
      <c r="H351" s="19" t="s">
        <v>1256</v>
      </c>
      <c r="I351" s="20">
        <f t="shared" si="183"/>
        <v>4</v>
      </c>
      <c r="J351" s="22" t="s">
        <v>159</v>
      </c>
      <c r="K351" s="22"/>
      <c r="L351" s="22" t="s">
        <v>160</v>
      </c>
      <c r="M351" s="22"/>
      <c r="N351" s="22"/>
      <c r="O351" s="22"/>
      <c r="P351" s="22" t="s">
        <v>159</v>
      </c>
      <c r="Q351" s="22"/>
      <c r="R351" s="22"/>
      <c r="S351" s="22"/>
      <c r="T351" s="22"/>
      <c r="U351" s="22"/>
      <c r="V351" s="22"/>
      <c r="W351" s="22"/>
      <c r="X351" s="22"/>
      <c r="Y351" s="22"/>
      <c r="Z351" s="22"/>
      <c r="AA351" s="22"/>
      <c r="AB351" s="22"/>
      <c r="AC351" s="22" t="s">
        <v>167</v>
      </c>
      <c r="AD351" s="22"/>
      <c r="AE351" s="22"/>
      <c r="AF351" s="22"/>
      <c r="AG351" s="22"/>
      <c r="AH351" s="22"/>
      <c r="AI351" s="22"/>
      <c r="AJ351" s="22"/>
      <c r="AK351" s="22"/>
      <c r="AL351" s="22"/>
      <c r="AM351" s="22"/>
      <c r="AN351" s="22"/>
      <c r="AO351" s="22"/>
      <c r="AP351" s="22"/>
      <c r="AQ351" s="22"/>
      <c r="AR351" s="22"/>
      <c r="AS351" s="22"/>
      <c r="AT351" s="22"/>
      <c r="AU351" s="22"/>
      <c r="AV351" s="22"/>
      <c r="AW351" s="22"/>
      <c r="AX351" s="22"/>
      <c r="AY351" s="22"/>
      <c r="AZ351" s="22"/>
      <c r="BA351" s="22"/>
      <c r="BB351" s="22"/>
      <c r="BC351" s="22"/>
      <c r="BD351" s="22"/>
      <c r="BE351" s="22"/>
      <c r="BF351" s="22"/>
      <c r="BG351" s="22"/>
      <c r="BH351" s="22"/>
      <c r="BI351" s="22"/>
      <c r="BJ351" s="22"/>
      <c r="BK351" s="22"/>
      <c r="BL351" s="22"/>
      <c r="BM351" s="22"/>
      <c r="BN351" s="22"/>
      <c r="BO351" s="82"/>
    </row>
    <row r="352" spans="1:67" s="25" customFormat="1" ht="92.4" customHeight="1" x14ac:dyDescent="0.2">
      <c r="A352" s="23">
        <v>150</v>
      </c>
      <c r="B352" s="27" t="s">
        <v>264</v>
      </c>
      <c r="C352" s="99" t="s">
        <v>1249</v>
      </c>
      <c r="D352" s="130" t="s">
        <v>1263</v>
      </c>
      <c r="E352" s="16" t="s">
        <v>1262</v>
      </c>
      <c r="F352" s="17">
        <v>3400</v>
      </c>
      <c r="G352" s="24">
        <v>45431</v>
      </c>
      <c r="H352" s="19" t="s">
        <v>1265</v>
      </c>
      <c r="I352" s="20">
        <f t="shared" si="183"/>
        <v>4</v>
      </c>
      <c r="J352" s="22" t="s">
        <v>160</v>
      </c>
      <c r="K352" s="22"/>
      <c r="L352" s="22" t="s">
        <v>159</v>
      </c>
      <c r="M352" s="22"/>
      <c r="N352" s="22" t="s">
        <v>159</v>
      </c>
      <c r="O352" s="22"/>
      <c r="P352" s="22" t="s">
        <v>159</v>
      </c>
      <c r="Q352" s="22"/>
      <c r="R352" s="22"/>
      <c r="S352" s="22"/>
      <c r="T352" s="22"/>
      <c r="U352" s="22"/>
      <c r="V352" s="22"/>
      <c r="W352" s="22"/>
      <c r="X352" s="22"/>
      <c r="Y352" s="22"/>
      <c r="Z352" s="22"/>
      <c r="AA352" s="22"/>
      <c r="AB352" s="22"/>
      <c r="AC352" s="22"/>
      <c r="AD352" s="22"/>
      <c r="AE352" s="22"/>
      <c r="AF352" s="22"/>
      <c r="AG352" s="22"/>
      <c r="AH352" s="22"/>
      <c r="AI352" s="22"/>
      <c r="AJ352" s="22"/>
      <c r="AK352" s="22"/>
      <c r="AL352" s="22"/>
      <c r="AM352" s="22"/>
      <c r="AN352" s="22"/>
      <c r="AO352" s="22"/>
      <c r="AP352" s="22"/>
      <c r="AQ352" s="22"/>
      <c r="AR352" s="22"/>
      <c r="AS352" s="22"/>
      <c r="AT352" s="22"/>
      <c r="AU352" s="22"/>
      <c r="AV352" s="22"/>
      <c r="AW352" s="22"/>
      <c r="AX352" s="22"/>
      <c r="AY352" s="22"/>
      <c r="AZ352" s="22"/>
      <c r="BA352" s="22"/>
      <c r="BB352" s="22"/>
      <c r="BC352" s="22"/>
      <c r="BD352" s="22"/>
      <c r="BE352" s="22"/>
      <c r="BF352" s="22"/>
      <c r="BG352" s="22"/>
      <c r="BH352" s="22"/>
      <c r="BI352" s="22"/>
      <c r="BJ352" s="22"/>
      <c r="BK352" s="22"/>
      <c r="BL352" s="22"/>
      <c r="BM352" s="22"/>
      <c r="BN352" s="22"/>
      <c r="BO352" s="82"/>
    </row>
    <row r="353" spans="1:67" s="25" customFormat="1" ht="92.4" customHeight="1" x14ac:dyDescent="0.2">
      <c r="A353" s="23">
        <v>151</v>
      </c>
      <c r="B353" s="27" t="s">
        <v>1056</v>
      </c>
      <c r="C353" s="191" t="s">
        <v>1057</v>
      </c>
      <c r="D353" s="130" t="s">
        <v>1192</v>
      </c>
      <c r="E353" s="70" t="s">
        <v>1191</v>
      </c>
      <c r="F353" s="17">
        <v>3500</v>
      </c>
      <c r="G353" s="24">
        <v>45310</v>
      </c>
      <c r="H353" s="19" t="s">
        <v>1248</v>
      </c>
      <c r="I353" s="20">
        <f t="shared" si="183"/>
        <v>3</v>
      </c>
      <c r="J353" s="22" t="s">
        <v>159</v>
      </c>
      <c r="K353" s="22"/>
      <c r="L353" s="22" t="s">
        <v>159</v>
      </c>
      <c r="M353" s="22"/>
      <c r="N353" s="22"/>
      <c r="O353" s="22"/>
      <c r="P353" s="22" t="s">
        <v>160</v>
      </c>
      <c r="Q353" s="22"/>
      <c r="R353" s="22"/>
      <c r="S353" s="22"/>
      <c r="T353" s="22"/>
      <c r="U353" s="22"/>
      <c r="V353" s="22"/>
      <c r="W353" s="22"/>
      <c r="X353" s="22"/>
      <c r="Y353" s="22"/>
      <c r="Z353" s="22"/>
      <c r="AA353" s="22"/>
      <c r="AB353" s="22"/>
      <c r="AC353" s="22"/>
      <c r="AD353" s="22"/>
      <c r="AE353" s="22"/>
      <c r="AF353" s="22"/>
      <c r="AG353" s="22"/>
      <c r="AH353" s="22"/>
      <c r="AI353" s="22"/>
      <c r="AJ353" s="22"/>
      <c r="AK353" s="22"/>
      <c r="AL353" s="22"/>
      <c r="AM353" s="22"/>
      <c r="AN353" s="22"/>
      <c r="AO353" s="22"/>
      <c r="AP353" s="22"/>
      <c r="AQ353" s="22"/>
      <c r="AR353" s="22"/>
      <c r="AS353" s="22"/>
      <c r="AT353" s="22"/>
      <c r="AU353" s="22"/>
      <c r="AV353" s="22"/>
      <c r="AW353" s="22"/>
      <c r="AX353" s="22"/>
      <c r="AY353" s="22"/>
      <c r="AZ353" s="22"/>
      <c r="BA353" s="22"/>
      <c r="BB353" s="22"/>
      <c r="BC353" s="22"/>
      <c r="BD353" s="22"/>
      <c r="BE353" s="22"/>
      <c r="BF353" s="22"/>
      <c r="BG353" s="22"/>
      <c r="BH353" s="22"/>
      <c r="BI353" s="22"/>
      <c r="BJ353" s="22"/>
      <c r="BK353" s="22"/>
      <c r="BL353" s="22"/>
      <c r="BM353" s="22"/>
      <c r="BN353" s="22"/>
      <c r="BO353" s="82"/>
    </row>
    <row r="354" spans="1:67" s="25" customFormat="1" ht="92.4" customHeight="1" x14ac:dyDescent="0.2">
      <c r="A354" s="23">
        <v>152</v>
      </c>
      <c r="B354" s="27" t="s">
        <v>1250</v>
      </c>
      <c r="C354" s="191" t="s">
        <v>1253</v>
      </c>
      <c r="D354" s="130" t="s">
        <v>1252</v>
      </c>
      <c r="E354" s="70" t="s">
        <v>1251</v>
      </c>
      <c r="F354" s="17">
        <v>3100</v>
      </c>
      <c r="G354" s="24">
        <v>45395</v>
      </c>
      <c r="H354" s="19" t="s">
        <v>1258</v>
      </c>
      <c r="I354" s="20">
        <f t="shared" si="183"/>
        <v>6</v>
      </c>
      <c r="J354" s="22" t="s">
        <v>159</v>
      </c>
      <c r="K354" s="22"/>
      <c r="L354" s="22" t="s">
        <v>159</v>
      </c>
      <c r="M354" s="22"/>
      <c r="N354" s="22" t="s">
        <v>159</v>
      </c>
      <c r="O354" s="22"/>
      <c r="P354" s="22" t="s">
        <v>159</v>
      </c>
      <c r="Q354" s="22"/>
      <c r="R354" s="22"/>
      <c r="S354" s="22"/>
      <c r="T354" s="22"/>
      <c r="U354" s="22"/>
      <c r="V354" s="22"/>
      <c r="W354" s="22" t="s">
        <v>160</v>
      </c>
      <c r="X354" s="22"/>
      <c r="Y354" s="22"/>
      <c r="Z354" s="22"/>
      <c r="AA354" s="22"/>
      <c r="AB354" s="22"/>
      <c r="AC354" s="22" t="s">
        <v>159</v>
      </c>
      <c r="AD354" s="22"/>
      <c r="AE354" s="22"/>
      <c r="AF354" s="22"/>
      <c r="AG354" s="22"/>
      <c r="AH354" s="22"/>
      <c r="AI354" s="22"/>
      <c r="AJ354" s="22"/>
      <c r="AK354" s="22"/>
      <c r="AL354" s="22"/>
      <c r="AM354" s="22"/>
      <c r="AN354" s="22"/>
      <c r="AO354" s="22"/>
      <c r="AP354" s="22"/>
      <c r="AQ354" s="22"/>
      <c r="AR354" s="22"/>
      <c r="AS354" s="22"/>
      <c r="AT354" s="22"/>
      <c r="AU354" s="22"/>
      <c r="AV354" s="22"/>
      <c r="AW354" s="22"/>
      <c r="AX354" s="22"/>
      <c r="AY354" s="22"/>
      <c r="AZ354" s="22"/>
      <c r="BA354" s="22"/>
      <c r="BB354" s="22"/>
      <c r="BC354" s="22"/>
      <c r="BD354" s="22"/>
      <c r="BE354" s="22"/>
      <c r="BF354" s="22"/>
      <c r="BG354" s="22"/>
      <c r="BH354" s="22"/>
      <c r="BI354" s="22"/>
      <c r="BJ354" s="22"/>
      <c r="BK354" s="22"/>
      <c r="BL354" s="22"/>
      <c r="BM354" s="22"/>
      <c r="BN354" s="22"/>
      <c r="BO354" s="82"/>
    </row>
    <row r="355" spans="1:67" s="25" customFormat="1" ht="92.4" customHeight="1" x14ac:dyDescent="0.2">
      <c r="A355" s="23">
        <v>153</v>
      </c>
      <c r="B355" s="27" t="s">
        <v>1259</v>
      </c>
      <c r="C355" s="191" t="s">
        <v>1260</v>
      </c>
      <c r="D355" s="130" t="s">
        <v>1264</v>
      </c>
      <c r="E355" s="70" t="s">
        <v>1261</v>
      </c>
      <c r="F355" s="17">
        <v>10000</v>
      </c>
      <c r="G355" s="24">
        <v>45467</v>
      </c>
      <c r="H355" s="19" t="s">
        <v>1273</v>
      </c>
      <c r="I355" s="20">
        <f t="shared" si="183"/>
        <v>5</v>
      </c>
      <c r="J355" s="22" t="s">
        <v>159</v>
      </c>
      <c r="K355" s="22"/>
      <c r="L355" s="22" t="s">
        <v>160</v>
      </c>
      <c r="M355" s="22"/>
      <c r="N355" s="22" t="s">
        <v>159</v>
      </c>
      <c r="O355" s="22"/>
      <c r="P355" s="22" t="s">
        <v>159</v>
      </c>
      <c r="Q355" s="22"/>
      <c r="R355" s="22"/>
      <c r="S355" s="22"/>
      <c r="T355" s="22"/>
      <c r="U355" s="22"/>
      <c r="V355" s="22"/>
      <c r="W355" s="22" t="s">
        <v>159</v>
      </c>
      <c r="X355" s="22"/>
      <c r="Y355" s="22"/>
      <c r="Z355" s="22"/>
      <c r="AA355" s="22"/>
      <c r="AB355" s="22"/>
      <c r="AC355" s="22"/>
      <c r="AD355" s="22"/>
      <c r="AE355" s="22"/>
      <c r="AF355" s="22"/>
      <c r="AG355" s="22"/>
      <c r="AH355" s="22"/>
      <c r="AI355" s="22"/>
      <c r="AJ355" s="22"/>
      <c r="AK355" s="22"/>
      <c r="AL355" s="22"/>
      <c r="AM355" s="22"/>
      <c r="AN355" s="22"/>
      <c r="AO355" s="22"/>
      <c r="AP355" s="22"/>
      <c r="AQ355" s="22"/>
      <c r="AR355" s="22"/>
      <c r="AS355" s="22"/>
      <c r="AT355" s="22"/>
      <c r="AU355" s="22"/>
      <c r="AV355" s="22"/>
      <c r="AW355" s="22"/>
      <c r="AX355" s="22"/>
      <c r="AY355" s="22"/>
      <c r="AZ355" s="22"/>
      <c r="BA355" s="22"/>
      <c r="BB355" s="22"/>
      <c r="BC355" s="22"/>
      <c r="BD355" s="22"/>
      <c r="BE355" s="22"/>
      <c r="BF355" s="22"/>
      <c r="BG355" s="22"/>
      <c r="BH355" s="22"/>
      <c r="BI355" s="22"/>
      <c r="BJ355" s="22"/>
      <c r="BK355" s="22"/>
      <c r="BL355" s="22"/>
      <c r="BM355" s="22"/>
      <c r="BN355" s="22"/>
      <c r="BO355" s="82"/>
    </row>
    <row r="356" spans="1:67" s="25" customFormat="1" ht="92.4" customHeight="1" x14ac:dyDescent="0.2">
      <c r="A356" s="23">
        <v>154</v>
      </c>
      <c r="B356" s="27" t="s">
        <v>1266</v>
      </c>
      <c r="C356" s="191" t="s">
        <v>1267</v>
      </c>
      <c r="D356" s="130" t="s">
        <v>1269</v>
      </c>
      <c r="E356" s="70" t="s">
        <v>1268</v>
      </c>
      <c r="F356" s="17">
        <v>2300</v>
      </c>
      <c r="G356" s="24">
        <v>45563</v>
      </c>
      <c r="H356" s="19" t="s">
        <v>1280</v>
      </c>
      <c r="I356" s="20">
        <f t="shared" si="183"/>
        <v>3</v>
      </c>
      <c r="J356" s="22" t="s">
        <v>951</v>
      </c>
      <c r="K356" s="22"/>
      <c r="L356" s="22" t="s">
        <v>951</v>
      </c>
      <c r="M356" s="22"/>
      <c r="N356" s="22" t="s">
        <v>160</v>
      </c>
      <c r="O356" s="22"/>
      <c r="P356" s="22"/>
      <c r="Q356" s="22"/>
      <c r="R356" s="22"/>
      <c r="S356" s="22"/>
      <c r="T356" s="22"/>
      <c r="U356" s="22"/>
      <c r="V356" s="22"/>
      <c r="W356" s="22"/>
      <c r="X356" s="22"/>
      <c r="Y356" s="22"/>
      <c r="Z356" s="22"/>
      <c r="AA356" s="22"/>
      <c r="AB356" s="22"/>
      <c r="AC356" s="22"/>
      <c r="AD356" s="22"/>
      <c r="AE356" s="22"/>
      <c r="AF356" s="22"/>
      <c r="AG356" s="22"/>
      <c r="AH356" s="22"/>
      <c r="AI356" s="22"/>
      <c r="AJ356" s="22"/>
      <c r="AK356" s="22"/>
      <c r="AL356" s="22"/>
      <c r="AM356" s="22"/>
      <c r="AN356" s="22"/>
      <c r="AO356" s="22"/>
      <c r="AP356" s="22"/>
      <c r="AQ356" s="22"/>
      <c r="AR356" s="22"/>
      <c r="AS356" s="22"/>
      <c r="AT356" s="22"/>
      <c r="AU356" s="22"/>
      <c r="AV356" s="22"/>
      <c r="AW356" s="22"/>
      <c r="AX356" s="22"/>
      <c r="AY356" s="22"/>
      <c r="AZ356" s="22"/>
      <c r="BA356" s="22"/>
      <c r="BB356" s="22"/>
      <c r="BC356" s="22"/>
      <c r="BD356" s="22"/>
      <c r="BE356" s="22"/>
      <c r="BF356" s="22"/>
      <c r="BG356" s="22"/>
      <c r="BH356" s="22"/>
      <c r="BI356" s="22"/>
      <c r="BJ356" s="22"/>
      <c r="BK356" s="22"/>
      <c r="BL356" s="22"/>
      <c r="BM356" s="22"/>
      <c r="BN356" s="22"/>
      <c r="BO356" s="82"/>
    </row>
    <row r="357" spans="1:67" s="25" customFormat="1" ht="92.4" customHeight="1" x14ac:dyDescent="0.2">
      <c r="A357" s="23">
        <v>155</v>
      </c>
      <c r="B357" s="27" t="s">
        <v>1270</v>
      </c>
      <c r="C357" s="191" t="s">
        <v>1277</v>
      </c>
      <c r="D357" s="130" t="s">
        <v>1278</v>
      </c>
      <c r="E357" s="70" t="s">
        <v>1272</v>
      </c>
      <c r="F357" s="17">
        <v>8000</v>
      </c>
      <c r="G357" s="24">
        <v>45528</v>
      </c>
      <c r="H357" s="19" t="s">
        <v>1279</v>
      </c>
      <c r="I357" s="20">
        <f t="shared" si="183"/>
        <v>4</v>
      </c>
      <c r="J357" s="22" t="s">
        <v>160</v>
      </c>
      <c r="K357" s="22"/>
      <c r="L357" s="22" t="s">
        <v>159</v>
      </c>
      <c r="M357" s="22"/>
      <c r="N357" s="22" t="s">
        <v>159</v>
      </c>
      <c r="O357" s="22"/>
      <c r="P357" s="22"/>
      <c r="Q357" s="22"/>
      <c r="R357" s="22"/>
      <c r="S357" s="22"/>
      <c r="T357" s="22"/>
      <c r="U357" s="22"/>
      <c r="V357" s="22"/>
      <c r="W357" s="22" t="s">
        <v>159</v>
      </c>
      <c r="X357" s="22"/>
      <c r="Y357" s="22"/>
      <c r="Z357" s="22"/>
      <c r="AA357" s="22"/>
      <c r="AB357" s="22"/>
      <c r="AC357" s="22"/>
      <c r="AD357" s="22"/>
      <c r="AE357" s="22"/>
      <c r="AF357" s="22"/>
      <c r="AG357" s="22"/>
      <c r="AH357" s="22"/>
      <c r="AI357" s="22"/>
      <c r="AJ357" s="22"/>
      <c r="AK357" s="22"/>
      <c r="AL357" s="22"/>
      <c r="AM357" s="22"/>
      <c r="AN357" s="22"/>
      <c r="AO357" s="22"/>
      <c r="AP357" s="22"/>
      <c r="AQ357" s="22"/>
      <c r="AR357" s="22"/>
      <c r="AS357" s="22"/>
      <c r="AT357" s="22"/>
      <c r="AU357" s="22"/>
      <c r="AV357" s="22"/>
      <c r="AW357" s="22"/>
      <c r="AX357" s="22"/>
      <c r="AY357" s="22"/>
      <c r="AZ357" s="22"/>
      <c r="BA357" s="22"/>
      <c r="BB357" s="22"/>
      <c r="BC357" s="22"/>
      <c r="BD357" s="22"/>
      <c r="BE357" s="22"/>
      <c r="BF357" s="22"/>
      <c r="BG357" s="22"/>
      <c r="BH357" s="22"/>
      <c r="BI357" s="22"/>
      <c r="BJ357" s="22"/>
      <c r="BK357" s="22"/>
      <c r="BL357" s="22"/>
      <c r="BM357" s="22"/>
      <c r="BN357" s="22"/>
      <c r="BO357" s="82"/>
    </row>
    <row r="358" spans="1:67" s="25" customFormat="1" ht="92.4" customHeight="1" x14ac:dyDescent="0.2">
      <c r="A358" s="23">
        <v>156</v>
      </c>
      <c r="B358" s="27" t="s">
        <v>1271</v>
      </c>
      <c r="C358" s="191" t="s">
        <v>1276</v>
      </c>
      <c r="D358" s="130" t="s">
        <v>1275</v>
      </c>
      <c r="E358" s="70" t="s">
        <v>1274</v>
      </c>
      <c r="F358" s="17">
        <v>7000</v>
      </c>
      <c r="G358" s="24">
        <v>45592</v>
      </c>
      <c r="H358" s="19" t="s">
        <v>1284</v>
      </c>
      <c r="I358" s="20">
        <f>COUNTIF(J358:BO358,"&gt;×")</f>
        <v>4</v>
      </c>
      <c r="J358" s="22" t="s">
        <v>160</v>
      </c>
      <c r="K358" s="22"/>
      <c r="L358" s="22" t="s">
        <v>951</v>
      </c>
      <c r="M358" s="22"/>
      <c r="N358" s="22" t="s">
        <v>951</v>
      </c>
      <c r="O358" s="22"/>
      <c r="P358" s="22"/>
      <c r="Q358" s="22"/>
      <c r="R358" s="22"/>
      <c r="S358" s="22"/>
      <c r="T358" s="22"/>
      <c r="U358" s="22"/>
      <c r="V358" s="22"/>
      <c r="W358" s="22" t="s">
        <v>951</v>
      </c>
      <c r="X358" s="22"/>
      <c r="Y358" s="22"/>
      <c r="Z358" s="22"/>
      <c r="AA358" s="22"/>
      <c r="AB358" s="22"/>
      <c r="AC358" s="22"/>
      <c r="AD358" s="22"/>
      <c r="AE358" s="22"/>
      <c r="AF358" s="22"/>
      <c r="AG358" s="22"/>
      <c r="AH358" s="22"/>
      <c r="AI358" s="22"/>
      <c r="AJ358" s="22"/>
      <c r="AK358" s="22"/>
      <c r="AL358" s="22"/>
      <c r="AM358" s="22"/>
      <c r="AN358" s="22"/>
      <c r="AO358" s="22"/>
      <c r="AP358" s="22"/>
      <c r="AQ358" s="22"/>
      <c r="AR358" s="22"/>
      <c r="AS358" s="22"/>
      <c r="AT358" s="22"/>
      <c r="AU358" s="22"/>
      <c r="AV358" s="22"/>
      <c r="AW358" s="22"/>
      <c r="AX358" s="22"/>
      <c r="AY358" s="22"/>
      <c r="AZ358" s="22"/>
      <c r="BA358" s="22"/>
      <c r="BB358" s="22"/>
      <c r="BC358" s="22"/>
      <c r="BD358" s="22"/>
      <c r="BE358" s="22"/>
      <c r="BF358" s="22"/>
      <c r="BG358" s="22"/>
      <c r="BH358" s="22"/>
      <c r="BI358" s="22"/>
      <c r="BJ358" s="22"/>
      <c r="BK358" s="22"/>
      <c r="BL358" s="22"/>
      <c r="BM358" s="22"/>
      <c r="BN358" s="22"/>
      <c r="BO358" s="82"/>
    </row>
    <row r="359" spans="1:67" s="25" customFormat="1" ht="92.4" customHeight="1" x14ac:dyDescent="0.2">
      <c r="A359" s="23">
        <v>157</v>
      </c>
      <c r="B359" s="27" t="s">
        <v>1281</v>
      </c>
      <c r="C359" s="191" t="s">
        <v>1286</v>
      </c>
      <c r="D359" s="130" t="s">
        <v>1285</v>
      </c>
      <c r="E359" s="70" t="s">
        <v>1287</v>
      </c>
      <c r="F359" s="17">
        <v>4300</v>
      </c>
      <c r="G359" s="24">
        <v>45631</v>
      </c>
      <c r="H359" s="19" t="s">
        <v>1299</v>
      </c>
      <c r="I359" s="20">
        <f>COUNTIF(J359:BO359,"&gt;×")</f>
        <v>4</v>
      </c>
      <c r="J359" s="22" t="s">
        <v>951</v>
      </c>
      <c r="K359" s="22"/>
      <c r="L359" s="22" t="s">
        <v>951</v>
      </c>
      <c r="M359" s="22"/>
      <c r="N359" s="22" t="s">
        <v>951</v>
      </c>
      <c r="O359" s="22"/>
      <c r="P359" s="22"/>
      <c r="Q359" s="22"/>
      <c r="R359" s="22"/>
      <c r="S359" s="22"/>
      <c r="T359" s="22"/>
      <c r="U359" s="22"/>
      <c r="V359" s="22"/>
      <c r="W359" s="22" t="s">
        <v>160</v>
      </c>
      <c r="X359" s="22"/>
      <c r="Y359" s="22"/>
      <c r="Z359" s="22"/>
      <c r="AA359" s="22"/>
      <c r="AB359" s="22"/>
      <c r="AC359" s="22"/>
      <c r="AD359" s="22"/>
      <c r="AE359" s="22"/>
      <c r="AF359" s="22"/>
      <c r="AG359" s="22"/>
      <c r="AH359" s="22"/>
      <c r="AI359" s="22"/>
      <c r="AJ359" s="22"/>
      <c r="AK359" s="22"/>
      <c r="AL359" s="22"/>
      <c r="AM359" s="22"/>
      <c r="AN359" s="22"/>
      <c r="AO359" s="22"/>
      <c r="AP359" s="22"/>
      <c r="AQ359" s="22"/>
      <c r="AR359" s="22"/>
      <c r="AS359" s="22"/>
      <c r="AT359" s="22"/>
      <c r="AU359" s="22"/>
      <c r="AV359" s="22"/>
      <c r="AW359" s="22"/>
      <c r="AX359" s="22"/>
      <c r="AY359" s="22"/>
      <c r="AZ359" s="22"/>
      <c r="BA359" s="22"/>
      <c r="BB359" s="22"/>
      <c r="BC359" s="22"/>
      <c r="BD359" s="22"/>
      <c r="BE359" s="22"/>
      <c r="BF359" s="22"/>
      <c r="BG359" s="22"/>
      <c r="BH359" s="22"/>
      <c r="BI359" s="22"/>
      <c r="BJ359" s="22"/>
      <c r="BK359" s="22"/>
      <c r="BL359" s="22"/>
      <c r="BM359" s="22"/>
      <c r="BN359" s="22"/>
      <c r="BO359" s="82"/>
    </row>
    <row r="360" spans="1:67" s="25" customFormat="1" ht="92.4" customHeight="1" x14ac:dyDescent="0.2">
      <c r="A360" s="23">
        <v>158</v>
      </c>
      <c r="B360" s="27" t="s">
        <v>288</v>
      </c>
      <c r="C360" s="191" t="s">
        <v>1282</v>
      </c>
      <c r="D360" s="130" t="s">
        <v>1288</v>
      </c>
      <c r="E360" s="70" t="s">
        <v>1283</v>
      </c>
      <c r="F360" s="17">
        <v>3100</v>
      </c>
      <c r="G360" s="24">
        <v>45612</v>
      </c>
      <c r="H360" s="19" t="s">
        <v>1289</v>
      </c>
      <c r="I360" s="20">
        <f>COUNTIF(J360:BO360,"&gt;×")</f>
        <v>3</v>
      </c>
      <c r="J360" s="22" t="s">
        <v>951</v>
      </c>
      <c r="K360" s="22"/>
      <c r="L360" s="22" t="s">
        <v>160</v>
      </c>
      <c r="M360" s="22"/>
      <c r="N360" s="22" t="s">
        <v>951</v>
      </c>
      <c r="O360" s="22"/>
      <c r="P360" s="22"/>
      <c r="Q360" s="22"/>
      <c r="R360" s="22"/>
      <c r="S360" s="22"/>
      <c r="T360" s="22"/>
      <c r="U360" s="22"/>
      <c r="V360" s="22"/>
      <c r="W360" s="22"/>
      <c r="X360" s="22"/>
      <c r="Y360" s="22"/>
      <c r="Z360" s="22"/>
      <c r="AA360" s="22"/>
      <c r="AB360" s="22"/>
      <c r="AC360" s="22"/>
      <c r="AD360" s="22"/>
      <c r="AE360" s="22"/>
      <c r="AF360" s="22"/>
      <c r="AG360" s="22"/>
      <c r="AH360" s="22"/>
      <c r="AI360" s="22"/>
      <c r="AJ360" s="22"/>
      <c r="AK360" s="22"/>
      <c r="AL360" s="22"/>
      <c r="AM360" s="22"/>
      <c r="AN360" s="22"/>
      <c r="AO360" s="22"/>
      <c r="AP360" s="22"/>
      <c r="AQ360" s="22"/>
      <c r="AR360" s="22"/>
      <c r="AS360" s="22"/>
      <c r="AT360" s="22"/>
      <c r="AU360" s="22"/>
      <c r="AV360" s="22"/>
      <c r="AW360" s="22"/>
      <c r="AX360" s="22"/>
      <c r="AY360" s="22"/>
      <c r="AZ360" s="22"/>
      <c r="BA360" s="22"/>
      <c r="BB360" s="22"/>
      <c r="BC360" s="22"/>
      <c r="BD360" s="22"/>
      <c r="BE360" s="22"/>
      <c r="BF360" s="22"/>
      <c r="BG360" s="22"/>
      <c r="BH360" s="22"/>
      <c r="BI360" s="22"/>
      <c r="BJ360" s="22"/>
      <c r="BK360" s="22"/>
      <c r="BL360" s="22"/>
      <c r="BM360" s="22"/>
      <c r="BN360" s="22"/>
      <c r="BO360" s="82"/>
    </row>
    <row r="361" spans="1:67" s="25" customFormat="1" ht="92.4" customHeight="1" x14ac:dyDescent="0.2">
      <c r="A361" s="23">
        <v>159</v>
      </c>
      <c r="B361" s="27" t="s">
        <v>1290</v>
      </c>
      <c r="C361" s="191" t="s">
        <v>1292</v>
      </c>
      <c r="D361" s="130" t="s">
        <v>1294</v>
      </c>
      <c r="E361" s="70" t="s">
        <v>1293</v>
      </c>
      <c r="F361" s="17"/>
      <c r="G361" s="24">
        <v>45696</v>
      </c>
      <c r="H361" s="19" t="s">
        <v>1310</v>
      </c>
      <c r="I361" s="20">
        <f>COUNTIF(J361:BO361,"&gt;×")</f>
        <v>4</v>
      </c>
      <c r="J361" s="22" t="s">
        <v>156</v>
      </c>
      <c r="K361" s="22"/>
      <c r="L361" s="22" t="s">
        <v>156</v>
      </c>
      <c r="M361" s="22"/>
      <c r="N361" s="22" t="s">
        <v>160</v>
      </c>
      <c r="O361" s="22"/>
      <c r="P361" s="22"/>
      <c r="Q361" s="22"/>
      <c r="R361" s="22"/>
      <c r="S361" s="22"/>
      <c r="T361" s="22"/>
      <c r="U361" s="22"/>
      <c r="V361" s="22"/>
      <c r="W361" s="22" t="s">
        <v>156</v>
      </c>
      <c r="X361" s="22"/>
      <c r="Y361" s="22"/>
      <c r="Z361" s="22"/>
      <c r="AA361" s="22"/>
      <c r="AB361" s="22"/>
      <c r="AC361" s="22"/>
      <c r="AD361" s="22"/>
      <c r="AE361" s="22"/>
      <c r="AF361" s="22"/>
      <c r="AG361" s="22"/>
      <c r="AH361" s="22"/>
      <c r="AI361" s="22"/>
      <c r="AJ361" s="22"/>
      <c r="AK361" s="22"/>
      <c r="AL361" s="22"/>
      <c r="AM361" s="22"/>
      <c r="AN361" s="22"/>
      <c r="AO361" s="22"/>
      <c r="AP361" s="22"/>
      <c r="AQ361" s="22"/>
      <c r="AR361" s="22"/>
      <c r="AS361" s="22"/>
      <c r="AT361" s="22"/>
      <c r="AU361" s="22"/>
      <c r="AV361" s="22"/>
      <c r="AW361" s="22"/>
      <c r="AX361" s="22"/>
      <c r="AY361" s="22"/>
      <c r="AZ361" s="22"/>
      <c r="BA361" s="22"/>
      <c r="BB361" s="22"/>
      <c r="BC361" s="22"/>
      <c r="BD361" s="22"/>
      <c r="BE361" s="22"/>
      <c r="BF361" s="22"/>
      <c r="BG361" s="22"/>
      <c r="BH361" s="22"/>
      <c r="BI361" s="22"/>
      <c r="BJ361" s="22"/>
      <c r="BK361" s="22"/>
      <c r="BL361" s="22"/>
      <c r="BM361" s="22"/>
      <c r="BN361" s="22"/>
      <c r="BO361" s="82"/>
    </row>
    <row r="362" spans="1:67" s="25" customFormat="1" ht="92.4" customHeight="1" x14ac:dyDescent="0.2">
      <c r="A362" s="23">
        <v>160</v>
      </c>
      <c r="B362" s="27" t="s">
        <v>1291</v>
      </c>
      <c r="C362" s="191" t="s">
        <v>1295</v>
      </c>
      <c r="D362" s="130" t="s">
        <v>1296</v>
      </c>
      <c r="E362" s="70" t="s">
        <v>1297</v>
      </c>
      <c r="F362" s="17"/>
      <c r="G362" s="24"/>
      <c r="H362" s="19"/>
      <c r="I362" s="20">
        <f>COUNTIF(J362:BO362,"&gt;×")</f>
        <v>1</v>
      </c>
      <c r="J362" s="22" t="s">
        <v>160</v>
      </c>
      <c r="K362" s="22"/>
      <c r="L362" s="22"/>
      <c r="M362" s="22"/>
      <c r="N362" s="22"/>
      <c r="O362" s="22"/>
      <c r="P362" s="22"/>
      <c r="Q362" s="22"/>
      <c r="R362" s="22"/>
      <c r="S362" s="22"/>
      <c r="T362" s="22"/>
      <c r="U362" s="22"/>
      <c r="V362" s="22"/>
      <c r="W362" s="22"/>
      <c r="X362" s="22"/>
      <c r="Y362" s="22"/>
      <c r="Z362" s="22"/>
      <c r="AA362" s="22"/>
      <c r="AB362" s="22"/>
      <c r="AC362" s="22"/>
      <c r="AD362" s="22"/>
      <c r="AE362" s="22"/>
      <c r="AF362" s="22"/>
      <c r="AG362" s="22"/>
      <c r="AH362" s="22"/>
      <c r="AI362" s="22"/>
      <c r="AJ362" s="22"/>
      <c r="AK362" s="22"/>
      <c r="AL362" s="22"/>
      <c r="AM362" s="22"/>
      <c r="AN362" s="22"/>
      <c r="AO362" s="22"/>
      <c r="AP362" s="22"/>
      <c r="AQ362" s="22"/>
      <c r="AR362" s="22"/>
      <c r="AS362" s="22"/>
      <c r="AT362" s="22"/>
      <c r="AU362" s="22"/>
      <c r="AV362" s="22"/>
      <c r="AW362" s="22"/>
      <c r="AX362" s="22"/>
      <c r="AY362" s="22"/>
      <c r="AZ362" s="22"/>
      <c r="BA362" s="22"/>
      <c r="BB362" s="22"/>
      <c r="BC362" s="22"/>
      <c r="BD362" s="22"/>
      <c r="BE362" s="22"/>
      <c r="BF362" s="22"/>
      <c r="BG362" s="22"/>
      <c r="BH362" s="22"/>
      <c r="BI362" s="22"/>
      <c r="BJ362" s="22"/>
      <c r="BK362" s="22"/>
      <c r="BL362" s="22"/>
      <c r="BM362" s="22"/>
      <c r="BN362" s="22"/>
      <c r="BO362" s="82"/>
    </row>
    <row r="363" spans="1:67" s="25" customFormat="1" ht="92.4" customHeight="1" x14ac:dyDescent="0.2">
      <c r="A363" s="23">
        <v>161</v>
      </c>
      <c r="B363" s="27" t="s">
        <v>1298</v>
      </c>
      <c r="C363" s="191" t="s">
        <v>1311</v>
      </c>
      <c r="D363" s="130" t="s">
        <v>1309</v>
      </c>
      <c r="E363" s="70" t="s">
        <v>1308</v>
      </c>
      <c r="F363" s="17"/>
      <c r="G363" s="24">
        <v>45747</v>
      </c>
      <c r="H363" s="19"/>
      <c r="I363" s="20">
        <f t="shared" ref="I363:I365" si="184">COUNTIF(J363:BO363,"&gt;×")</f>
        <v>4</v>
      </c>
      <c r="J363" s="22" t="s">
        <v>156</v>
      </c>
      <c r="K363" s="22"/>
      <c r="L363" s="22" t="s">
        <v>156</v>
      </c>
      <c r="M363" s="22"/>
      <c r="N363" s="22" t="s">
        <v>156</v>
      </c>
      <c r="O363" s="22"/>
      <c r="P363" s="22"/>
      <c r="Q363" s="22"/>
      <c r="R363" s="22"/>
      <c r="S363" s="22"/>
      <c r="T363" s="22"/>
      <c r="U363" s="22"/>
      <c r="V363" s="22"/>
      <c r="W363" s="22" t="s">
        <v>160</v>
      </c>
      <c r="X363" s="22"/>
      <c r="Y363" s="22"/>
      <c r="Z363" s="22"/>
      <c r="AA363" s="22"/>
      <c r="AB363" s="22"/>
      <c r="AC363" s="22"/>
      <c r="AD363" s="22"/>
      <c r="AE363" s="22"/>
      <c r="AF363" s="22"/>
      <c r="AG363" s="22"/>
      <c r="AH363" s="22"/>
      <c r="AI363" s="22"/>
      <c r="AJ363" s="22"/>
      <c r="AK363" s="22"/>
      <c r="AL363" s="22"/>
      <c r="AM363" s="22"/>
      <c r="AN363" s="22"/>
      <c r="AO363" s="22"/>
      <c r="AP363" s="22"/>
      <c r="AQ363" s="22"/>
      <c r="AR363" s="22"/>
      <c r="AS363" s="22"/>
      <c r="AT363" s="22"/>
      <c r="AU363" s="22"/>
      <c r="AV363" s="22"/>
      <c r="AW363" s="22"/>
      <c r="AX363" s="22"/>
      <c r="AY363" s="22"/>
      <c r="AZ363" s="22"/>
      <c r="BA363" s="22"/>
      <c r="BB363" s="22"/>
      <c r="BC363" s="22"/>
      <c r="BD363" s="22"/>
      <c r="BE363" s="22"/>
      <c r="BF363" s="22"/>
      <c r="BG363" s="22"/>
      <c r="BH363" s="22"/>
      <c r="BI363" s="22"/>
      <c r="BJ363" s="22"/>
      <c r="BK363" s="22"/>
      <c r="BL363" s="22"/>
      <c r="BM363" s="22"/>
      <c r="BN363" s="22"/>
      <c r="BO363" s="82"/>
    </row>
    <row r="364" spans="1:67" s="25" customFormat="1" ht="92.4" customHeight="1" x14ac:dyDescent="0.2">
      <c r="A364" s="23">
        <v>162</v>
      </c>
      <c r="B364" s="27" t="s">
        <v>1301</v>
      </c>
      <c r="C364" s="191" t="s">
        <v>1302</v>
      </c>
      <c r="D364" s="130" t="s">
        <v>1304</v>
      </c>
      <c r="E364" s="70" t="s">
        <v>1303</v>
      </c>
      <c r="F364" s="17"/>
      <c r="G364" s="24"/>
      <c r="H364" s="19"/>
      <c r="I364" s="20">
        <f t="shared" si="184"/>
        <v>1</v>
      </c>
      <c r="J364" s="22" t="s">
        <v>52</v>
      </c>
      <c r="K364" s="22"/>
      <c r="L364" s="22"/>
      <c r="M364" s="22"/>
      <c r="N364" s="22"/>
      <c r="O364" s="22"/>
      <c r="P364" s="22"/>
      <c r="Q364" s="22"/>
      <c r="R364" s="22"/>
      <c r="S364" s="22"/>
      <c r="T364" s="22"/>
      <c r="U364" s="22"/>
      <c r="V364" s="22"/>
      <c r="W364" s="22"/>
      <c r="X364" s="22"/>
      <c r="Y364" s="22"/>
      <c r="Z364" s="22"/>
      <c r="AA364" s="22"/>
      <c r="AB364" s="22"/>
      <c r="AC364" s="22"/>
      <c r="AD364" s="22"/>
      <c r="AE364" s="22"/>
      <c r="AF364" s="22"/>
      <c r="AG364" s="22"/>
      <c r="AH364" s="22"/>
      <c r="AI364" s="22"/>
      <c r="AJ364" s="22"/>
      <c r="AK364" s="22"/>
      <c r="AL364" s="22"/>
      <c r="AM364" s="22"/>
      <c r="AN364" s="22"/>
      <c r="AO364" s="22"/>
      <c r="AP364" s="22"/>
      <c r="AQ364" s="22"/>
      <c r="AR364" s="22"/>
      <c r="AS364" s="22"/>
      <c r="AT364" s="22"/>
      <c r="AU364" s="22"/>
      <c r="AV364" s="22"/>
      <c r="AW364" s="22"/>
      <c r="AX364" s="22"/>
      <c r="AY364" s="22"/>
      <c r="AZ364" s="22"/>
      <c r="BA364" s="22"/>
      <c r="BB364" s="22"/>
      <c r="BC364" s="22"/>
      <c r="BD364" s="22"/>
      <c r="BE364" s="22"/>
      <c r="BF364" s="22"/>
      <c r="BG364" s="22"/>
      <c r="BH364" s="22"/>
      <c r="BI364" s="22"/>
      <c r="BJ364" s="22"/>
      <c r="BK364" s="22"/>
      <c r="BL364" s="22"/>
      <c r="BM364" s="22"/>
      <c r="BN364" s="22"/>
      <c r="BO364" s="82"/>
    </row>
    <row r="365" spans="1:67" s="25" customFormat="1" ht="92.4" customHeight="1" x14ac:dyDescent="0.2">
      <c r="A365" s="23">
        <v>163</v>
      </c>
      <c r="B365" s="27" t="s">
        <v>1300</v>
      </c>
      <c r="C365" s="191" t="s">
        <v>1305</v>
      </c>
      <c r="D365" s="130" t="s">
        <v>1307</v>
      </c>
      <c r="E365" s="70" t="s">
        <v>1306</v>
      </c>
      <c r="F365" s="17"/>
      <c r="G365" s="24"/>
      <c r="H365" s="19"/>
      <c r="I365" s="20">
        <f t="shared" si="184"/>
        <v>1</v>
      </c>
      <c r="J365" s="22" t="s">
        <v>52</v>
      </c>
      <c r="K365" s="22"/>
      <c r="L365" s="22"/>
      <c r="M365" s="22"/>
      <c r="N365" s="22"/>
      <c r="O365" s="22"/>
      <c r="P365" s="22"/>
      <c r="Q365" s="22"/>
      <c r="R365" s="22"/>
      <c r="S365" s="22"/>
      <c r="T365" s="22"/>
      <c r="U365" s="22"/>
      <c r="V365" s="22"/>
      <c r="W365" s="22"/>
      <c r="X365" s="22"/>
      <c r="Y365" s="22"/>
      <c r="Z365" s="22"/>
      <c r="AA365" s="22"/>
      <c r="AB365" s="22"/>
      <c r="AC365" s="22"/>
      <c r="AD365" s="22"/>
      <c r="AE365" s="22"/>
      <c r="AF365" s="22"/>
      <c r="AG365" s="22"/>
      <c r="AH365" s="22"/>
      <c r="AI365" s="22"/>
      <c r="AJ365" s="22"/>
      <c r="AK365" s="22"/>
      <c r="AL365" s="22"/>
      <c r="AM365" s="22"/>
      <c r="AN365" s="22"/>
      <c r="AO365" s="22"/>
      <c r="AP365" s="22"/>
      <c r="AQ365" s="22"/>
      <c r="AR365" s="22"/>
      <c r="AS365" s="22"/>
      <c r="AT365" s="22"/>
      <c r="AU365" s="22"/>
      <c r="AV365" s="22"/>
      <c r="AW365" s="22"/>
      <c r="AX365" s="22"/>
      <c r="AY365" s="22"/>
      <c r="AZ365" s="22"/>
      <c r="BA365" s="22"/>
      <c r="BB365" s="22"/>
      <c r="BC365" s="22"/>
      <c r="BD365" s="22"/>
      <c r="BE365" s="22"/>
      <c r="BF365" s="22"/>
      <c r="BG365" s="22"/>
      <c r="BH365" s="22"/>
      <c r="BI365" s="22"/>
      <c r="BJ365" s="22"/>
      <c r="BK365" s="22"/>
      <c r="BL365" s="22"/>
      <c r="BM365" s="22"/>
      <c r="BN365" s="22"/>
      <c r="BO365" s="82"/>
    </row>
    <row r="366" spans="1:67" s="25" customFormat="1" ht="92.4" customHeight="1" x14ac:dyDescent="0.2">
      <c r="A366" s="23">
        <v>164</v>
      </c>
      <c r="B366" s="27"/>
      <c r="C366" s="191"/>
      <c r="D366" s="130"/>
      <c r="E366" s="70"/>
      <c r="F366" s="17"/>
      <c r="G366" s="24"/>
      <c r="H366" s="19"/>
      <c r="I366" s="20"/>
      <c r="J366" s="22"/>
      <c r="K366" s="22"/>
      <c r="L366" s="22"/>
      <c r="M366" s="22"/>
      <c r="N366" s="22"/>
      <c r="O366" s="22"/>
      <c r="P366" s="22"/>
      <c r="Q366" s="22"/>
      <c r="R366" s="22"/>
      <c r="S366" s="22"/>
      <c r="T366" s="22"/>
      <c r="U366" s="22"/>
      <c r="V366" s="22"/>
      <c r="W366" s="22"/>
      <c r="X366" s="22"/>
      <c r="Y366" s="22"/>
      <c r="Z366" s="22"/>
      <c r="AA366" s="22"/>
      <c r="AB366" s="22"/>
      <c r="AC366" s="22"/>
      <c r="AD366" s="22"/>
      <c r="AE366" s="22"/>
      <c r="AF366" s="22"/>
      <c r="AG366" s="22"/>
      <c r="AH366" s="22"/>
      <c r="AI366" s="22"/>
      <c r="AJ366" s="22"/>
      <c r="AK366" s="22"/>
      <c r="AL366" s="22"/>
      <c r="AM366" s="22"/>
      <c r="AN366" s="22"/>
      <c r="AO366" s="22"/>
      <c r="AP366" s="22"/>
      <c r="AQ366" s="22"/>
      <c r="AR366" s="22"/>
      <c r="AS366" s="22"/>
      <c r="AT366" s="22"/>
      <c r="AU366" s="22"/>
      <c r="AV366" s="22"/>
      <c r="AW366" s="22"/>
      <c r="AX366" s="22"/>
      <c r="AY366" s="22"/>
      <c r="AZ366" s="22"/>
      <c r="BA366" s="22"/>
      <c r="BB366" s="22"/>
      <c r="BC366" s="22"/>
      <c r="BD366" s="22"/>
      <c r="BE366" s="22"/>
      <c r="BF366" s="22"/>
      <c r="BG366" s="22"/>
      <c r="BH366" s="22"/>
      <c r="BI366" s="22"/>
      <c r="BJ366" s="22"/>
      <c r="BK366" s="22"/>
      <c r="BL366" s="22"/>
      <c r="BM366" s="22"/>
      <c r="BN366" s="22"/>
      <c r="BO366" s="82"/>
    </row>
    <row r="367" spans="1:67" s="25" customFormat="1" ht="92.4" customHeight="1" x14ac:dyDescent="0.2">
      <c r="A367" s="23">
        <v>165</v>
      </c>
      <c r="B367" s="27"/>
      <c r="C367" s="191"/>
      <c r="D367" s="130"/>
      <c r="E367" s="70"/>
      <c r="F367" s="17"/>
      <c r="G367" s="24"/>
      <c r="H367" s="19"/>
      <c r="I367" s="20">
        <f>COUNTIF(J367:BO367,"&gt;×")</f>
        <v>0</v>
      </c>
      <c r="J367" s="22"/>
      <c r="K367" s="22"/>
      <c r="L367" s="22"/>
      <c r="M367" s="22"/>
      <c r="N367" s="22"/>
      <c r="O367" s="22"/>
      <c r="P367" s="22"/>
      <c r="Q367" s="22"/>
      <c r="R367" s="22"/>
      <c r="S367" s="22"/>
      <c r="T367" s="22"/>
      <c r="U367" s="22"/>
      <c r="V367" s="22"/>
      <c r="W367" s="22"/>
      <c r="X367" s="22"/>
      <c r="Y367" s="22"/>
      <c r="Z367" s="22"/>
      <c r="AA367" s="22"/>
      <c r="AB367" s="22"/>
      <c r="AC367" s="22"/>
      <c r="AD367" s="22"/>
      <c r="AE367" s="22"/>
      <c r="AF367" s="22"/>
      <c r="AG367" s="22"/>
      <c r="AH367" s="22"/>
      <c r="AI367" s="22"/>
      <c r="AJ367" s="22"/>
      <c r="AK367" s="22"/>
      <c r="AL367" s="22"/>
      <c r="AM367" s="22"/>
      <c r="AN367" s="22"/>
      <c r="AO367" s="22"/>
      <c r="AP367" s="22"/>
      <c r="AQ367" s="22"/>
      <c r="AR367" s="22"/>
      <c r="AS367" s="22"/>
      <c r="AT367" s="22"/>
      <c r="AU367" s="22"/>
      <c r="AV367" s="22"/>
      <c r="AW367" s="22"/>
      <c r="AX367" s="22"/>
      <c r="AY367" s="22"/>
      <c r="AZ367" s="22"/>
      <c r="BA367" s="22"/>
      <c r="BB367" s="22"/>
      <c r="BC367" s="22"/>
      <c r="BD367" s="22"/>
      <c r="BE367" s="22"/>
      <c r="BF367" s="22"/>
      <c r="BG367" s="22"/>
      <c r="BH367" s="22"/>
      <c r="BI367" s="22"/>
      <c r="BJ367" s="22"/>
      <c r="BK367" s="22"/>
      <c r="BL367" s="22"/>
      <c r="BM367" s="22"/>
      <c r="BN367" s="22"/>
      <c r="BO367" s="82"/>
    </row>
    <row r="368" spans="1:67" ht="13.5" thickBot="1" x14ac:dyDescent="0.25">
      <c r="A368" s="32" t="s">
        <v>49</v>
      </c>
      <c r="B368" s="101" t="s">
        <v>413</v>
      </c>
      <c r="C368" s="113"/>
      <c r="D368" s="113"/>
      <c r="E368" s="113"/>
      <c r="F368" s="34"/>
      <c r="G368" s="114"/>
      <c r="H368" s="102"/>
      <c r="I368" s="37"/>
      <c r="J368" s="38" t="s">
        <v>72</v>
      </c>
      <c r="K368" s="38" t="s">
        <v>72</v>
      </c>
      <c r="L368" s="38" t="s">
        <v>72</v>
      </c>
      <c r="M368" s="38" t="s">
        <v>72</v>
      </c>
      <c r="N368" s="38" t="s">
        <v>72</v>
      </c>
      <c r="O368" s="38" t="s">
        <v>72</v>
      </c>
      <c r="P368" s="38" t="s">
        <v>72</v>
      </c>
      <c r="Q368" s="38" t="s">
        <v>72</v>
      </c>
      <c r="R368" s="38" t="s">
        <v>72</v>
      </c>
      <c r="S368" s="38" t="s">
        <v>72</v>
      </c>
      <c r="T368" s="38" t="s">
        <v>72</v>
      </c>
      <c r="U368" s="38" t="s">
        <v>72</v>
      </c>
      <c r="V368" s="38" t="s">
        <v>72</v>
      </c>
      <c r="W368" s="38" t="s">
        <v>72</v>
      </c>
      <c r="X368" s="38" t="s">
        <v>72</v>
      </c>
      <c r="Y368" s="38" t="s">
        <v>72</v>
      </c>
      <c r="Z368" s="38" t="s">
        <v>72</v>
      </c>
      <c r="AA368" s="38" t="s">
        <v>72</v>
      </c>
      <c r="AB368" s="38" t="s">
        <v>72</v>
      </c>
      <c r="AC368" s="38" t="s">
        <v>72</v>
      </c>
      <c r="AD368" s="38" t="s">
        <v>72</v>
      </c>
      <c r="AE368" s="38" t="s">
        <v>72</v>
      </c>
      <c r="AF368" s="38" t="s">
        <v>72</v>
      </c>
      <c r="AG368" s="38" t="s">
        <v>72</v>
      </c>
      <c r="AH368" s="38" t="s">
        <v>72</v>
      </c>
      <c r="AI368" s="38" t="s">
        <v>72</v>
      </c>
      <c r="AJ368" s="38" t="s">
        <v>72</v>
      </c>
      <c r="AK368" s="38" t="s">
        <v>72</v>
      </c>
      <c r="AL368" s="38" t="s">
        <v>72</v>
      </c>
      <c r="AM368" s="38" t="s">
        <v>72</v>
      </c>
      <c r="AN368" s="38" t="s">
        <v>72</v>
      </c>
      <c r="AO368" s="38" t="s">
        <v>72</v>
      </c>
      <c r="AP368" s="38" t="s">
        <v>72</v>
      </c>
      <c r="AQ368" s="38" t="s">
        <v>72</v>
      </c>
      <c r="AR368" s="38" t="s">
        <v>72</v>
      </c>
      <c r="AS368" s="38" t="s">
        <v>72</v>
      </c>
      <c r="AT368" s="38" t="s">
        <v>72</v>
      </c>
      <c r="AU368" s="38" t="s">
        <v>72</v>
      </c>
      <c r="AV368" s="38" t="s">
        <v>72</v>
      </c>
      <c r="AW368" s="38" t="s">
        <v>72</v>
      </c>
      <c r="AX368" s="38" t="s">
        <v>72</v>
      </c>
      <c r="AY368" s="38" t="s">
        <v>72</v>
      </c>
      <c r="AZ368" s="38" t="s">
        <v>72</v>
      </c>
      <c r="BA368" s="38" t="s">
        <v>72</v>
      </c>
      <c r="BB368" s="38" t="s">
        <v>72</v>
      </c>
      <c r="BC368" s="38" t="s">
        <v>72</v>
      </c>
      <c r="BD368" s="38" t="s">
        <v>72</v>
      </c>
      <c r="BE368" s="38" t="s">
        <v>72</v>
      </c>
      <c r="BF368" s="38" t="s">
        <v>72</v>
      </c>
      <c r="BG368" s="38" t="s">
        <v>72</v>
      </c>
      <c r="BH368" s="38" t="s">
        <v>72</v>
      </c>
      <c r="BI368" s="38" t="s">
        <v>72</v>
      </c>
      <c r="BJ368" s="38" t="s">
        <v>72</v>
      </c>
      <c r="BK368" s="38" t="s">
        <v>72</v>
      </c>
      <c r="BL368" s="38" t="s">
        <v>72</v>
      </c>
      <c r="BM368" s="38" t="s">
        <v>72</v>
      </c>
      <c r="BN368" s="38" t="s">
        <v>72</v>
      </c>
      <c r="BO368" s="83" t="s">
        <v>72</v>
      </c>
    </row>
    <row r="369" spans="1:67" ht="13.5" thickBot="1" x14ac:dyDescent="0.25">
      <c r="A369" s="150"/>
      <c r="B369" s="25"/>
      <c r="C369" s="25"/>
      <c r="E369" s="39" t="s">
        <v>62</v>
      </c>
      <c r="F369" s="40">
        <f>AVERAGE(F339:F367)</f>
        <v>5313.636363636364</v>
      </c>
      <c r="G369" s="26"/>
      <c r="H369" s="210" t="s">
        <v>976</v>
      </c>
      <c r="I369" s="211"/>
      <c r="J369" s="22">
        <f t="shared" ref="J369:AA369" si="185">SUM(COUNTIF(J339:J368,"&gt;×"))</f>
        <v>27</v>
      </c>
      <c r="K369" s="22">
        <f t="shared" si="185"/>
        <v>1</v>
      </c>
      <c r="L369" s="22">
        <f t="shared" si="185"/>
        <v>24</v>
      </c>
      <c r="M369" s="22">
        <f t="shared" si="185"/>
        <v>0</v>
      </c>
      <c r="N369" s="22">
        <f t="shared" si="185"/>
        <v>11</v>
      </c>
      <c r="O369" s="22">
        <f t="shared" si="185"/>
        <v>4</v>
      </c>
      <c r="P369" s="22">
        <f t="shared" si="185"/>
        <v>11</v>
      </c>
      <c r="Q369" s="22">
        <f t="shared" si="185"/>
        <v>2</v>
      </c>
      <c r="R369" s="22">
        <f t="shared" si="185"/>
        <v>3</v>
      </c>
      <c r="S369" s="22">
        <f t="shared" si="185"/>
        <v>2</v>
      </c>
      <c r="T369" s="22">
        <f t="shared" si="185"/>
        <v>1</v>
      </c>
      <c r="U369" s="22">
        <f t="shared" si="185"/>
        <v>1</v>
      </c>
      <c r="V369" s="22">
        <f t="shared" si="185"/>
        <v>2</v>
      </c>
      <c r="W369" s="22">
        <f t="shared" si="185"/>
        <v>10</v>
      </c>
      <c r="X369" s="22">
        <f t="shared" si="185"/>
        <v>1</v>
      </c>
      <c r="Y369" s="22">
        <f t="shared" si="185"/>
        <v>1</v>
      </c>
      <c r="Z369" s="22">
        <f t="shared" si="185"/>
        <v>1</v>
      </c>
      <c r="AA369" s="22">
        <f t="shared" si="185"/>
        <v>2</v>
      </c>
      <c r="AB369" s="22">
        <f>SUM(COUNTIF(AB343:AB368,"&gt;×"))</f>
        <v>1</v>
      </c>
      <c r="AC369" s="22">
        <f>SUM(COUNTIF(AC343:AC368,"&gt;×"))</f>
        <v>2</v>
      </c>
      <c r="AD369" s="22">
        <f t="shared" ref="AD369:BO369" si="186">SUM(COUNTIF(AD339:AD368,"&gt;×"))</f>
        <v>0</v>
      </c>
      <c r="AE369" s="22">
        <f t="shared" si="186"/>
        <v>0</v>
      </c>
      <c r="AF369" s="22">
        <f t="shared" si="186"/>
        <v>0</v>
      </c>
      <c r="AG369" s="22">
        <f t="shared" si="186"/>
        <v>0</v>
      </c>
      <c r="AH369" s="22">
        <f t="shared" si="186"/>
        <v>0</v>
      </c>
      <c r="AI369" s="22">
        <f t="shared" si="186"/>
        <v>0</v>
      </c>
      <c r="AJ369" s="22">
        <f t="shared" si="186"/>
        <v>0</v>
      </c>
      <c r="AK369" s="22">
        <f t="shared" si="186"/>
        <v>0</v>
      </c>
      <c r="AL369" s="22">
        <f t="shared" si="186"/>
        <v>0</v>
      </c>
      <c r="AM369" s="22">
        <f t="shared" si="186"/>
        <v>0</v>
      </c>
      <c r="AN369" s="22">
        <f t="shared" si="186"/>
        <v>1</v>
      </c>
      <c r="AO369" s="22">
        <f t="shared" si="186"/>
        <v>0</v>
      </c>
      <c r="AP369" s="22">
        <f t="shared" si="186"/>
        <v>0</v>
      </c>
      <c r="AQ369" s="22">
        <f t="shared" si="186"/>
        <v>0</v>
      </c>
      <c r="AR369" s="22">
        <f t="shared" si="186"/>
        <v>0</v>
      </c>
      <c r="AS369" s="22">
        <f t="shared" si="186"/>
        <v>0</v>
      </c>
      <c r="AT369" s="22">
        <f t="shared" si="186"/>
        <v>0</v>
      </c>
      <c r="AU369" s="22">
        <f t="shared" si="186"/>
        <v>0</v>
      </c>
      <c r="AV369" s="22">
        <f t="shared" si="186"/>
        <v>0</v>
      </c>
      <c r="AW369" s="22">
        <f t="shared" si="186"/>
        <v>0</v>
      </c>
      <c r="AX369" s="22">
        <f t="shared" si="186"/>
        <v>0</v>
      </c>
      <c r="AY369" s="22">
        <f t="shared" si="186"/>
        <v>0</v>
      </c>
      <c r="AZ369" s="22">
        <f t="shared" si="186"/>
        <v>0</v>
      </c>
      <c r="BA369" s="22">
        <f t="shared" si="186"/>
        <v>0</v>
      </c>
      <c r="BB369" s="22">
        <f t="shared" si="186"/>
        <v>0</v>
      </c>
      <c r="BC369" s="22">
        <f t="shared" si="186"/>
        <v>0</v>
      </c>
      <c r="BD369" s="22">
        <f t="shared" si="186"/>
        <v>0</v>
      </c>
      <c r="BE369" s="22">
        <f t="shared" si="186"/>
        <v>0</v>
      </c>
      <c r="BF369" s="22">
        <f t="shared" si="186"/>
        <v>0</v>
      </c>
      <c r="BG369" s="22">
        <f t="shared" si="186"/>
        <v>0</v>
      </c>
      <c r="BH369" s="22">
        <f t="shared" si="186"/>
        <v>0</v>
      </c>
      <c r="BI369" s="22">
        <f t="shared" si="186"/>
        <v>0</v>
      </c>
      <c r="BJ369" s="22">
        <f t="shared" si="186"/>
        <v>0</v>
      </c>
      <c r="BK369" s="22">
        <f t="shared" si="186"/>
        <v>0</v>
      </c>
      <c r="BL369" s="22">
        <f t="shared" si="186"/>
        <v>0</v>
      </c>
      <c r="BM369" s="22">
        <f t="shared" si="186"/>
        <v>0</v>
      </c>
      <c r="BN369" s="22">
        <f t="shared" si="186"/>
        <v>0</v>
      </c>
      <c r="BO369" s="151">
        <f t="shared" si="186"/>
        <v>0</v>
      </c>
    </row>
    <row r="370" spans="1:67" ht="13.5" thickBot="1" x14ac:dyDescent="0.25">
      <c r="A370" s="150"/>
      <c r="B370" s="25"/>
      <c r="C370" s="25"/>
      <c r="D370" s="25"/>
      <c r="E370" s="25"/>
      <c r="F370" s="41"/>
      <c r="G370" s="26"/>
      <c r="H370" s="212" t="s">
        <v>64</v>
      </c>
      <c r="I370" s="213"/>
      <c r="J370" s="42">
        <f t="shared" ref="J370:AA370" si="187">SUM(J369+J328)</f>
        <v>161</v>
      </c>
      <c r="K370" s="42">
        <f t="shared" si="187"/>
        <v>117</v>
      </c>
      <c r="L370" s="42">
        <f t="shared" si="187"/>
        <v>120</v>
      </c>
      <c r="M370" s="42">
        <f t="shared" si="187"/>
        <v>47</v>
      </c>
      <c r="N370" s="42">
        <f t="shared" si="187"/>
        <v>19</v>
      </c>
      <c r="O370" s="42">
        <f t="shared" si="187"/>
        <v>10</v>
      </c>
      <c r="P370" s="42">
        <f t="shared" si="187"/>
        <v>11</v>
      </c>
      <c r="Q370" s="42">
        <f t="shared" si="187"/>
        <v>2</v>
      </c>
      <c r="R370" s="42">
        <f t="shared" si="187"/>
        <v>3</v>
      </c>
      <c r="S370" s="42">
        <f t="shared" si="187"/>
        <v>2</v>
      </c>
      <c r="T370" s="42">
        <f t="shared" si="187"/>
        <v>1</v>
      </c>
      <c r="U370" s="42">
        <f t="shared" si="187"/>
        <v>1</v>
      </c>
      <c r="V370" s="42">
        <f t="shared" si="187"/>
        <v>4</v>
      </c>
      <c r="W370" s="42">
        <f t="shared" si="187"/>
        <v>10</v>
      </c>
      <c r="X370" s="42">
        <f t="shared" si="187"/>
        <v>1</v>
      </c>
      <c r="Y370" s="42">
        <f t="shared" si="187"/>
        <v>1</v>
      </c>
      <c r="Z370" s="42">
        <f t="shared" si="187"/>
        <v>15</v>
      </c>
      <c r="AA370" s="42">
        <f t="shared" si="187"/>
        <v>3</v>
      </c>
      <c r="AB370" s="42">
        <f>SUM(AB369+AB332)</f>
        <v>1</v>
      </c>
      <c r="AC370" s="42">
        <f>SUM(AC369+AC332)</f>
        <v>2</v>
      </c>
      <c r="AD370" s="42">
        <f t="shared" ref="AD370:BO370" si="188">SUM(AD369+AD328)</f>
        <v>4</v>
      </c>
      <c r="AE370" s="42">
        <f t="shared" si="188"/>
        <v>4</v>
      </c>
      <c r="AF370" s="42">
        <f t="shared" si="188"/>
        <v>1</v>
      </c>
      <c r="AG370" s="42">
        <f t="shared" si="188"/>
        <v>4</v>
      </c>
      <c r="AH370" s="42">
        <f t="shared" si="188"/>
        <v>4</v>
      </c>
      <c r="AI370" s="42">
        <f t="shared" si="188"/>
        <v>1</v>
      </c>
      <c r="AJ370" s="42">
        <f t="shared" si="188"/>
        <v>15</v>
      </c>
      <c r="AK370" s="42">
        <f t="shared" si="188"/>
        <v>10</v>
      </c>
      <c r="AL370" s="42">
        <f t="shared" si="188"/>
        <v>13</v>
      </c>
      <c r="AM370" s="42">
        <f t="shared" si="188"/>
        <v>4</v>
      </c>
      <c r="AN370" s="42">
        <f t="shared" si="188"/>
        <v>10</v>
      </c>
      <c r="AO370" s="42">
        <f t="shared" si="188"/>
        <v>12</v>
      </c>
      <c r="AP370" s="42">
        <f t="shared" si="188"/>
        <v>2</v>
      </c>
      <c r="AQ370" s="42">
        <f t="shared" si="188"/>
        <v>44</v>
      </c>
      <c r="AR370" s="42">
        <f t="shared" si="188"/>
        <v>2</v>
      </c>
      <c r="AS370" s="42">
        <f t="shared" si="188"/>
        <v>8</v>
      </c>
      <c r="AT370" s="42">
        <f t="shared" si="188"/>
        <v>2</v>
      </c>
      <c r="AU370" s="42">
        <f t="shared" si="188"/>
        <v>1</v>
      </c>
      <c r="AV370" s="42">
        <f t="shared" si="188"/>
        <v>1</v>
      </c>
      <c r="AW370" s="42">
        <f t="shared" si="188"/>
        <v>6</v>
      </c>
      <c r="AX370" s="42">
        <f t="shared" si="188"/>
        <v>2</v>
      </c>
      <c r="AY370" s="42">
        <f t="shared" si="188"/>
        <v>4</v>
      </c>
      <c r="AZ370" s="42">
        <f t="shared" si="188"/>
        <v>2</v>
      </c>
      <c r="BA370" s="42">
        <f t="shared" si="188"/>
        <v>1</v>
      </c>
      <c r="BB370" s="42">
        <f t="shared" si="188"/>
        <v>17</v>
      </c>
      <c r="BC370" s="42">
        <f t="shared" si="188"/>
        <v>14</v>
      </c>
      <c r="BD370" s="42">
        <f t="shared" si="188"/>
        <v>3</v>
      </c>
      <c r="BE370" s="42">
        <f t="shared" si="188"/>
        <v>18</v>
      </c>
      <c r="BF370" s="42">
        <f t="shared" si="188"/>
        <v>14</v>
      </c>
      <c r="BG370" s="42">
        <f t="shared" si="188"/>
        <v>12</v>
      </c>
      <c r="BH370" s="42">
        <f t="shared" si="188"/>
        <v>12</v>
      </c>
      <c r="BI370" s="42">
        <f t="shared" si="188"/>
        <v>9</v>
      </c>
      <c r="BJ370" s="42">
        <f t="shared" si="188"/>
        <v>8</v>
      </c>
      <c r="BK370" s="42">
        <f t="shared" si="188"/>
        <v>3</v>
      </c>
      <c r="BL370" s="42">
        <f t="shared" si="188"/>
        <v>2</v>
      </c>
      <c r="BM370" s="42">
        <f t="shared" si="188"/>
        <v>2</v>
      </c>
      <c r="BN370" s="42">
        <f t="shared" si="188"/>
        <v>2</v>
      </c>
      <c r="BO370" s="152">
        <f t="shared" si="188"/>
        <v>0</v>
      </c>
    </row>
    <row r="371" spans="1:67" x14ac:dyDescent="0.2">
      <c r="A371" s="153"/>
      <c r="B371" s="25"/>
      <c r="F371" s="41"/>
      <c r="G371" s="26"/>
      <c r="H371" s="210" t="s">
        <v>977</v>
      </c>
      <c r="I371" s="211"/>
      <c r="J371" s="43">
        <f t="shared" ref="J371:AA371" si="189">SUM(COUNTIF(J339:J368,"&gt;=幹事"))</f>
        <v>9</v>
      </c>
      <c r="K371" s="43">
        <f t="shared" si="189"/>
        <v>0</v>
      </c>
      <c r="L371" s="43">
        <f t="shared" si="189"/>
        <v>6</v>
      </c>
      <c r="M371" s="43">
        <f t="shared" si="189"/>
        <v>0</v>
      </c>
      <c r="N371" s="43">
        <f t="shared" si="189"/>
        <v>2</v>
      </c>
      <c r="O371" s="43">
        <f t="shared" si="189"/>
        <v>1</v>
      </c>
      <c r="P371" s="43">
        <f t="shared" si="189"/>
        <v>2</v>
      </c>
      <c r="Q371" s="43">
        <f t="shared" si="189"/>
        <v>0</v>
      </c>
      <c r="R371" s="43">
        <f t="shared" si="189"/>
        <v>1</v>
      </c>
      <c r="S371" s="43">
        <f t="shared" si="189"/>
        <v>0</v>
      </c>
      <c r="T371" s="43">
        <f t="shared" si="189"/>
        <v>0</v>
      </c>
      <c r="U371" s="43">
        <f t="shared" si="189"/>
        <v>0</v>
      </c>
      <c r="V371" s="43">
        <f t="shared" si="189"/>
        <v>1</v>
      </c>
      <c r="W371" s="43">
        <f t="shared" si="189"/>
        <v>4</v>
      </c>
      <c r="X371" s="43">
        <f t="shared" si="189"/>
        <v>0</v>
      </c>
      <c r="Y371" s="43">
        <f t="shared" si="189"/>
        <v>0</v>
      </c>
      <c r="Z371" s="43">
        <f t="shared" si="189"/>
        <v>0</v>
      </c>
      <c r="AA371" s="43">
        <f t="shared" si="189"/>
        <v>1</v>
      </c>
      <c r="AB371" s="43">
        <f>SUM(COUNTIF(AB343:AB368,"&gt;=幹事"))</f>
        <v>0</v>
      </c>
      <c r="AC371" s="43">
        <f>SUM(COUNTIF(AC343:AC368,"&gt;=幹事"))</f>
        <v>0</v>
      </c>
      <c r="AD371" s="43">
        <f t="shared" ref="AD371:BO371" si="190">SUM(COUNTIF(AD339:AD368,"&gt;=幹事"))</f>
        <v>0</v>
      </c>
      <c r="AE371" s="43">
        <f t="shared" si="190"/>
        <v>0</v>
      </c>
      <c r="AF371" s="43">
        <f t="shared" si="190"/>
        <v>0</v>
      </c>
      <c r="AG371" s="43">
        <f t="shared" si="190"/>
        <v>0</v>
      </c>
      <c r="AH371" s="43">
        <f t="shared" si="190"/>
        <v>0</v>
      </c>
      <c r="AI371" s="43">
        <f t="shared" si="190"/>
        <v>0</v>
      </c>
      <c r="AJ371" s="43">
        <f t="shared" si="190"/>
        <v>0</v>
      </c>
      <c r="AK371" s="43">
        <f t="shared" si="190"/>
        <v>0</v>
      </c>
      <c r="AL371" s="43">
        <f t="shared" si="190"/>
        <v>0</v>
      </c>
      <c r="AM371" s="43">
        <f t="shared" si="190"/>
        <v>0</v>
      </c>
      <c r="AN371" s="43">
        <f t="shared" si="190"/>
        <v>0</v>
      </c>
      <c r="AO371" s="43">
        <f t="shared" si="190"/>
        <v>0</v>
      </c>
      <c r="AP371" s="43">
        <f t="shared" si="190"/>
        <v>0</v>
      </c>
      <c r="AQ371" s="43">
        <f t="shared" si="190"/>
        <v>0</v>
      </c>
      <c r="AR371" s="43">
        <f t="shared" si="190"/>
        <v>0</v>
      </c>
      <c r="AS371" s="43">
        <f t="shared" si="190"/>
        <v>0</v>
      </c>
      <c r="AT371" s="43">
        <f t="shared" si="190"/>
        <v>0</v>
      </c>
      <c r="AU371" s="43">
        <f t="shared" si="190"/>
        <v>0</v>
      </c>
      <c r="AV371" s="43">
        <f t="shared" si="190"/>
        <v>0</v>
      </c>
      <c r="AW371" s="43">
        <f t="shared" si="190"/>
        <v>0</v>
      </c>
      <c r="AX371" s="43">
        <f t="shared" si="190"/>
        <v>0</v>
      </c>
      <c r="AY371" s="43">
        <f t="shared" si="190"/>
        <v>0</v>
      </c>
      <c r="AZ371" s="43">
        <f t="shared" si="190"/>
        <v>0</v>
      </c>
      <c r="BA371" s="43">
        <f t="shared" si="190"/>
        <v>0</v>
      </c>
      <c r="BB371" s="43">
        <f t="shared" si="190"/>
        <v>0</v>
      </c>
      <c r="BC371" s="43">
        <f t="shared" si="190"/>
        <v>0</v>
      </c>
      <c r="BD371" s="43">
        <f t="shared" si="190"/>
        <v>0</v>
      </c>
      <c r="BE371" s="43">
        <f t="shared" si="190"/>
        <v>0</v>
      </c>
      <c r="BF371" s="43">
        <f t="shared" si="190"/>
        <v>0</v>
      </c>
      <c r="BG371" s="43">
        <f t="shared" si="190"/>
        <v>0</v>
      </c>
      <c r="BH371" s="43">
        <f t="shared" si="190"/>
        <v>0</v>
      </c>
      <c r="BI371" s="43">
        <f t="shared" si="190"/>
        <v>0</v>
      </c>
      <c r="BJ371" s="43">
        <f t="shared" si="190"/>
        <v>0</v>
      </c>
      <c r="BK371" s="43">
        <f t="shared" si="190"/>
        <v>0</v>
      </c>
      <c r="BL371" s="43">
        <f t="shared" si="190"/>
        <v>0</v>
      </c>
      <c r="BM371" s="43">
        <f t="shared" si="190"/>
        <v>0</v>
      </c>
      <c r="BN371" s="43">
        <f t="shared" si="190"/>
        <v>0</v>
      </c>
      <c r="BO371" s="154">
        <f t="shared" si="190"/>
        <v>0</v>
      </c>
    </row>
    <row r="372" spans="1:67" ht="13.5" thickBot="1" x14ac:dyDescent="0.25">
      <c r="A372" s="155"/>
      <c r="B372" s="113"/>
      <c r="C372" s="156"/>
      <c r="D372" s="156"/>
      <c r="E372" s="156"/>
      <c r="F372" s="34"/>
      <c r="G372" s="114"/>
      <c r="H372" s="212" t="s">
        <v>66</v>
      </c>
      <c r="I372" s="213"/>
      <c r="J372" s="69">
        <f t="shared" ref="J372:AA372" si="191">SUM(J371+J330)</f>
        <v>36</v>
      </c>
      <c r="K372" s="69">
        <f t="shared" si="191"/>
        <v>21</v>
      </c>
      <c r="L372" s="69">
        <f t="shared" si="191"/>
        <v>22</v>
      </c>
      <c r="M372" s="69">
        <f t="shared" si="191"/>
        <v>16</v>
      </c>
      <c r="N372" s="69">
        <f t="shared" si="191"/>
        <v>3</v>
      </c>
      <c r="O372" s="69">
        <f t="shared" si="191"/>
        <v>1</v>
      </c>
      <c r="P372" s="69">
        <f t="shared" si="191"/>
        <v>2</v>
      </c>
      <c r="Q372" s="69">
        <f t="shared" si="191"/>
        <v>0</v>
      </c>
      <c r="R372" s="69">
        <f t="shared" si="191"/>
        <v>1</v>
      </c>
      <c r="S372" s="69">
        <f t="shared" si="191"/>
        <v>0</v>
      </c>
      <c r="T372" s="69">
        <f t="shared" si="191"/>
        <v>0</v>
      </c>
      <c r="U372" s="69">
        <f t="shared" si="191"/>
        <v>0</v>
      </c>
      <c r="V372" s="69">
        <f t="shared" si="191"/>
        <v>1</v>
      </c>
      <c r="W372" s="69">
        <f t="shared" si="191"/>
        <v>4</v>
      </c>
      <c r="X372" s="69">
        <f t="shared" si="191"/>
        <v>0</v>
      </c>
      <c r="Y372" s="69">
        <f t="shared" si="191"/>
        <v>0</v>
      </c>
      <c r="Z372" s="69">
        <f t="shared" si="191"/>
        <v>2</v>
      </c>
      <c r="AA372" s="69">
        <f t="shared" si="191"/>
        <v>1</v>
      </c>
      <c r="AB372" s="69">
        <f>SUM(AB371+AB334)</f>
        <v>0</v>
      </c>
      <c r="AC372" s="69">
        <f>SUM(AC371+AC334)</f>
        <v>0</v>
      </c>
      <c r="AD372" s="69">
        <f t="shared" ref="AD372:BO372" si="192">SUM(AD371+AD330)</f>
        <v>1</v>
      </c>
      <c r="AE372" s="69">
        <f t="shared" si="192"/>
        <v>1</v>
      </c>
      <c r="AF372" s="69">
        <f t="shared" si="192"/>
        <v>0</v>
      </c>
      <c r="AG372" s="69">
        <f t="shared" si="192"/>
        <v>1</v>
      </c>
      <c r="AH372" s="69">
        <f t="shared" si="192"/>
        <v>2</v>
      </c>
      <c r="AI372" s="69">
        <f t="shared" si="192"/>
        <v>0</v>
      </c>
      <c r="AJ372" s="69">
        <f t="shared" si="192"/>
        <v>4</v>
      </c>
      <c r="AK372" s="69">
        <f t="shared" si="192"/>
        <v>3</v>
      </c>
      <c r="AL372" s="69">
        <f t="shared" si="192"/>
        <v>4</v>
      </c>
      <c r="AM372" s="69">
        <f t="shared" si="192"/>
        <v>1</v>
      </c>
      <c r="AN372" s="69">
        <f t="shared" si="192"/>
        <v>3</v>
      </c>
      <c r="AO372" s="69">
        <f t="shared" si="192"/>
        <v>4</v>
      </c>
      <c r="AP372" s="69">
        <f t="shared" si="192"/>
        <v>0</v>
      </c>
      <c r="AQ372" s="69">
        <f t="shared" si="192"/>
        <v>11</v>
      </c>
      <c r="AR372" s="69">
        <f t="shared" si="192"/>
        <v>0</v>
      </c>
      <c r="AS372" s="69">
        <f t="shared" si="192"/>
        <v>2</v>
      </c>
      <c r="AT372" s="69">
        <f t="shared" si="192"/>
        <v>0</v>
      </c>
      <c r="AU372" s="69">
        <f t="shared" si="192"/>
        <v>0</v>
      </c>
      <c r="AV372" s="69">
        <f t="shared" si="192"/>
        <v>0</v>
      </c>
      <c r="AW372" s="69">
        <f t="shared" si="192"/>
        <v>1</v>
      </c>
      <c r="AX372" s="69">
        <f t="shared" si="192"/>
        <v>1</v>
      </c>
      <c r="AY372" s="69">
        <f t="shared" si="192"/>
        <v>1</v>
      </c>
      <c r="AZ372" s="69">
        <f t="shared" si="192"/>
        <v>0</v>
      </c>
      <c r="BA372" s="69">
        <f t="shared" si="192"/>
        <v>0</v>
      </c>
      <c r="BB372" s="69">
        <f t="shared" si="192"/>
        <v>3</v>
      </c>
      <c r="BC372" s="69">
        <f t="shared" si="192"/>
        <v>2</v>
      </c>
      <c r="BD372" s="69">
        <f t="shared" si="192"/>
        <v>1</v>
      </c>
      <c r="BE372" s="69">
        <f t="shared" si="192"/>
        <v>1</v>
      </c>
      <c r="BF372" s="69">
        <f t="shared" si="192"/>
        <v>2</v>
      </c>
      <c r="BG372" s="69">
        <f t="shared" si="192"/>
        <v>2</v>
      </c>
      <c r="BH372" s="69">
        <f t="shared" si="192"/>
        <v>1</v>
      </c>
      <c r="BI372" s="69">
        <f t="shared" si="192"/>
        <v>0</v>
      </c>
      <c r="BJ372" s="69">
        <f t="shared" si="192"/>
        <v>1</v>
      </c>
      <c r="BK372" s="69">
        <f t="shared" si="192"/>
        <v>0</v>
      </c>
      <c r="BL372" s="69">
        <f t="shared" si="192"/>
        <v>0</v>
      </c>
      <c r="BM372" s="69">
        <f t="shared" si="192"/>
        <v>0</v>
      </c>
      <c r="BN372" s="69">
        <f t="shared" si="192"/>
        <v>0</v>
      </c>
      <c r="BO372" s="69">
        <f t="shared" si="192"/>
        <v>0</v>
      </c>
    </row>
    <row r="373" spans="1:67" ht="13.5" thickBot="1" x14ac:dyDescent="0.25">
      <c r="A373" s="25"/>
      <c r="B373" s="25"/>
      <c r="F373" s="41"/>
      <c r="G373" s="26"/>
      <c r="H373" s="196"/>
      <c r="I373" s="196"/>
      <c r="J373" s="171"/>
      <c r="K373" s="171"/>
      <c r="L373" s="171"/>
      <c r="M373" s="171"/>
      <c r="N373" s="171"/>
      <c r="O373" s="171"/>
      <c r="P373" s="171"/>
      <c r="Q373" s="171"/>
      <c r="R373" s="171"/>
      <c r="S373" s="171"/>
      <c r="T373" s="171"/>
      <c r="U373" s="171"/>
      <c r="V373" s="171"/>
      <c r="W373" s="171"/>
      <c r="X373" s="171"/>
      <c r="Y373" s="171"/>
      <c r="Z373" s="171"/>
      <c r="AA373" s="171"/>
      <c r="AB373" s="171"/>
      <c r="AC373" s="171"/>
      <c r="AD373" s="171"/>
      <c r="AE373" s="171"/>
      <c r="AF373" s="171"/>
      <c r="AG373" s="171"/>
      <c r="AH373" s="171"/>
      <c r="AI373" s="171"/>
      <c r="AJ373" s="171"/>
      <c r="AK373" s="171"/>
      <c r="AL373" s="171"/>
      <c r="AM373" s="171"/>
      <c r="AN373" s="171"/>
      <c r="AO373" s="171"/>
      <c r="AP373" s="171"/>
      <c r="AQ373" s="171"/>
      <c r="AR373" s="171"/>
      <c r="AS373" s="171"/>
      <c r="AT373" s="171"/>
      <c r="AU373" s="171"/>
      <c r="AV373" s="171"/>
      <c r="AW373" s="171"/>
      <c r="AX373" s="171"/>
      <c r="AY373" s="171"/>
      <c r="AZ373" s="171"/>
      <c r="BA373" s="171"/>
      <c r="BB373" s="171"/>
      <c r="BC373" s="171"/>
      <c r="BD373" s="171"/>
      <c r="BE373" s="171"/>
      <c r="BF373" s="171"/>
      <c r="BG373" s="171"/>
      <c r="BH373" s="171"/>
      <c r="BI373" s="171"/>
      <c r="BJ373" s="171"/>
      <c r="BK373" s="171"/>
      <c r="BL373" s="171"/>
      <c r="BM373" s="171"/>
      <c r="BN373" s="171"/>
      <c r="BO373" s="171"/>
    </row>
    <row r="374" spans="1:67" x14ac:dyDescent="0.2">
      <c r="I374" t="s">
        <v>649</v>
      </c>
      <c r="J374" s="44" t="s">
        <v>52</v>
      </c>
      <c r="K374" s="7" t="s">
        <v>52</v>
      </c>
      <c r="L374" s="7"/>
      <c r="M374" s="7"/>
      <c r="N374" s="7"/>
      <c r="O374" s="7"/>
      <c r="P374" s="45" t="s">
        <v>49</v>
      </c>
      <c r="Q374" s="7" t="s">
        <v>71</v>
      </c>
      <c r="R374" s="7"/>
      <c r="S374" s="46"/>
      <c r="T374" s="77"/>
      <c r="U374" s="7" t="s">
        <v>168</v>
      </c>
      <c r="V374" s="7"/>
      <c r="W374" s="7"/>
      <c r="X374" s="7"/>
      <c r="Y374" s="7"/>
      <c r="Z374" s="46"/>
      <c r="AA374"/>
      <c r="AB374"/>
      <c r="AC374"/>
      <c r="AD374"/>
      <c r="AF374"/>
      <c r="AG374"/>
      <c r="AI374"/>
      <c r="AJ374"/>
      <c r="AK374"/>
      <c r="AM374"/>
      <c r="AN374"/>
      <c r="AO374"/>
      <c r="AQ374"/>
      <c r="AR374"/>
      <c r="AS374"/>
      <c r="AT374"/>
      <c r="AU374"/>
      <c r="AW374"/>
      <c r="AX374"/>
      <c r="AY374"/>
      <c r="BA374"/>
      <c r="BB374"/>
      <c r="BC374"/>
      <c r="BD374"/>
      <c r="BE374"/>
      <c r="BF374"/>
      <c r="BG374"/>
      <c r="BH374"/>
      <c r="BI374"/>
      <c r="BK374"/>
      <c r="BL374"/>
      <c r="BM374"/>
      <c r="BN374"/>
      <c r="BO374"/>
    </row>
    <row r="375" spans="1:67" x14ac:dyDescent="0.2">
      <c r="J375" s="47" t="s">
        <v>69</v>
      </c>
      <c r="K375" s="48" t="s">
        <v>70</v>
      </c>
      <c r="L375" s="48"/>
      <c r="M375" s="48"/>
      <c r="N375" s="48"/>
      <c r="O375" s="48"/>
      <c r="P375" s="75" t="s">
        <v>67</v>
      </c>
      <c r="Q375" s="49" t="s">
        <v>68</v>
      </c>
      <c r="R375" s="50"/>
      <c r="S375" s="51"/>
      <c r="T375" s="76"/>
      <c r="U375" s="49"/>
      <c r="V375" s="50"/>
      <c r="W375" s="50"/>
      <c r="X375" s="50"/>
      <c r="Y375" s="50"/>
      <c r="Z375" s="51"/>
      <c r="AA375"/>
      <c r="AB375"/>
      <c r="AC375"/>
      <c r="AD375"/>
      <c r="AF375"/>
      <c r="AG375"/>
      <c r="AI375"/>
      <c r="AJ375"/>
      <c r="AK375"/>
      <c r="AM375"/>
      <c r="AN375"/>
      <c r="AO375"/>
      <c r="AQ375"/>
      <c r="AR375"/>
      <c r="AS375"/>
      <c r="AT375"/>
      <c r="AU375"/>
      <c r="AW375"/>
      <c r="AX375"/>
      <c r="AY375"/>
      <c r="BA375"/>
      <c r="BB375"/>
      <c r="BC375"/>
      <c r="BD375"/>
      <c r="BE375"/>
      <c r="BF375"/>
      <c r="BG375"/>
      <c r="BH375"/>
      <c r="BI375"/>
      <c r="BK375"/>
      <c r="BL375"/>
      <c r="BM375"/>
      <c r="BN375"/>
      <c r="BO375"/>
    </row>
    <row r="376" spans="1:67" ht="13.5" thickBot="1" x14ac:dyDescent="0.25">
      <c r="J376" s="78" t="s">
        <v>167</v>
      </c>
      <c r="K376" s="52" t="s">
        <v>1002</v>
      </c>
      <c r="L376" s="53"/>
      <c r="M376" s="54"/>
      <c r="N376" s="54"/>
      <c r="O376" s="54"/>
      <c r="P376" s="55" t="s">
        <v>72</v>
      </c>
      <c r="Q376" s="52" t="s">
        <v>73</v>
      </c>
      <c r="R376" s="53"/>
      <c r="S376" s="56"/>
      <c r="T376" s="55"/>
      <c r="U376" s="52"/>
      <c r="V376" s="53"/>
      <c r="W376" s="53"/>
      <c r="X376" s="53"/>
      <c r="Y376" s="53"/>
      <c r="Z376" s="56"/>
      <c r="AA376"/>
      <c r="AB376"/>
      <c r="AC376"/>
      <c r="AD376"/>
      <c r="AF376"/>
      <c r="AG376"/>
      <c r="AI376"/>
      <c r="AJ376"/>
      <c r="AK376"/>
      <c r="AM376"/>
      <c r="AN376"/>
      <c r="AO376"/>
      <c r="AQ376"/>
      <c r="AR376"/>
      <c r="AS376"/>
      <c r="AT376"/>
      <c r="AU376"/>
      <c r="AW376"/>
      <c r="AX376"/>
      <c r="AY376"/>
      <c r="BA376"/>
      <c r="BB376"/>
      <c r="BC376"/>
      <c r="BD376"/>
      <c r="BE376"/>
      <c r="BF376"/>
      <c r="BG376"/>
      <c r="BH376"/>
      <c r="BI376"/>
      <c r="BK376"/>
      <c r="BL376"/>
      <c r="BM376"/>
      <c r="BN376"/>
      <c r="BO376"/>
    </row>
    <row r="377" spans="1:67" ht="13.5" thickBot="1" x14ac:dyDescent="0.25"/>
    <row r="378" spans="1:67" x14ac:dyDescent="0.2">
      <c r="A378" s="247" t="s">
        <v>1</v>
      </c>
      <c r="B378" s="216" t="s">
        <v>3</v>
      </c>
      <c r="C378" s="216" t="s">
        <v>5</v>
      </c>
      <c r="D378" s="216" t="str">
        <f>D5</f>
        <v>住所／情報(2023/1/1全確認)</v>
      </c>
      <c r="E378" s="228" t="str">
        <f>E5</f>
        <v>URL(公式HPのみ)
(2024/1/1全確認)</v>
      </c>
      <c r="F378" s="230" t="s">
        <v>7</v>
      </c>
      <c r="G378" s="216" t="s">
        <v>9</v>
      </c>
      <c r="H378" s="218" t="s">
        <v>11</v>
      </c>
      <c r="I378" s="338" t="s">
        <v>13</v>
      </c>
      <c r="J378" s="65" t="s">
        <v>14</v>
      </c>
      <c r="K378" s="7"/>
      <c r="L378" s="8"/>
      <c r="M378" s="8"/>
      <c r="N378" s="8"/>
      <c r="O378" s="8"/>
      <c r="P378" s="7"/>
      <c r="Q378" s="7"/>
      <c r="R378" s="8"/>
      <c r="S378" s="8"/>
      <c r="T378" s="8"/>
      <c r="U378" s="8"/>
      <c r="V378" s="8"/>
      <c r="W378" s="8"/>
      <c r="X378" s="8"/>
      <c r="Y378" s="8"/>
      <c r="Z378" s="8"/>
      <c r="AA378" s="8"/>
      <c r="AB378" s="8"/>
      <c r="AC378" s="8"/>
      <c r="AD378" s="8"/>
      <c r="AE378" s="8"/>
      <c r="AF378" s="8"/>
      <c r="AG378" s="8"/>
      <c r="AH378" s="8"/>
      <c r="AI378" s="8"/>
      <c r="AJ378" s="8"/>
      <c r="AK378" s="8"/>
      <c r="AL378" s="8"/>
      <c r="AM378" s="8"/>
      <c r="AN378" s="8"/>
      <c r="AO378" s="8"/>
      <c r="AP378" s="8"/>
      <c r="AQ378" s="7"/>
      <c r="AR378" s="8"/>
      <c r="AS378" s="8"/>
      <c r="AT378" s="8"/>
      <c r="AU378" s="8"/>
      <c r="AV378" s="8"/>
      <c r="AW378" s="8"/>
      <c r="AX378" s="8"/>
      <c r="AY378" s="8"/>
      <c r="AZ378" s="8"/>
      <c r="BA378" s="8"/>
      <c r="BB378" s="7"/>
      <c r="BC378" s="8"/>
      <c r="BD378" s="8"/>
      <c r="BE378" s="8"/>
      <c r="BF378" s="8"/>
      <c r="BG378" s="8"/>
      <c r="BH378" s="8"/>
      <c r="BI378" s="8"/>
      <c r="BJ378" s="8"/>
      <c r="BK378" s="8"/>
      <c r="BL378" s="8"/>
      <c r="BM378" s="8"/>
      <c r="BN378" s="8"/>
      <c r="BO378" s="9"/>
    </row>
    <row r="379" spans="1:67" s="2" customFormat="1" ht="26.5" thickBot="1" x14ac:dyDescent="0.25">
      <c r="A379" s="248"/>
      <c r="B379" s="217"/>
      <c r="C379" s="217"/>
      <c r="D379" s="217"/>
      <c r="E379" s="229"/>
      <c r="F379" s="231"/>
      <c r="G379" s="217"/>
      <c r="H379" s="219"/>
      <c r="I379" s="339"/>
      <c r="J379" s="10" t="str">
        <f t="shared" ref="J379:O379" si="193">J6</f>
        <v>Tosh</v>
      </c>
      <c r="K379" s="11" t="str">
        <f t="shared" si="193"/>
        <v>岸野姉</v>
      </c>
      <c r="L379" s="11" t="str">
        <f t="shared" si="193"/>
        <v>善恵姉</v>
      </c>
      <c r="M379" s="11" t="str">
        <f t="shared" si="193"/>
        <v>上野兄</v>
      </c>
      <c r="N379" s="11" t="str">
        <f t="shared" si="193"/>
        <v>Amita
姉</v>
      </c>
      <c r="O379" s="11" t="str">
        <f t="shared" si="193"/>
        <v>長島兄</v>
      </c>
      <c r="P379" s="11"/>
      <c r="Q379" s="11"/>
      <c r="R379" s="11" t="str">
        <f t="shared" ref="R379:AA379" si="194">R6</f>
        <v>前川
浩)兄</v>
      </c>
      <c r="S379" s="11" t="str">
        <f t="shared" si="194"/>
        <v>前川
紀)姉</v>
      </c>
      <c r="T379" s="11" t="str">
        <f t="shared" si="194"/>
        <v>前川
あ))姉</v>
      </c>
      <c r="U379" s="11" t="str">
        <f t="shared" si="194"/>
        <v>千恵美姉</v>
      </c>
      <c r="V379" s="11" t="str">
        <f t="shared" si="194"/>
        <v>柴田兄</v>
      </c>
      <c r="W379" s="11" t="str">
        <f t="shared" si="194"/>
        <v>須坂姉</v>
      </c>
      <c r="X379" s="11" t="str">
        <f t="shared" si="194"/>
        <v>勇輝兄</v>
      </c>
      <c r="Y379" s="11" t="str">
        <f t="shared" si="194"/>
        <v>Nimish兄</v>
      </c>
      <c r="Z379" s="71" t="str">
        <f t="shared" si="194"/>
        <v>亜紀子姉</v>
      </c>
      <c r="AA379" s="71" t="str">
        <f t="shared" si="194"/>
        <v>山田兄</v>
      </c>
      <c r="AB379" s="71"/>
      <c r="AC379" s="71"/>
      <c r="AD379" s="71" t="str">
        <f t="shared" ref="AD379:BN379" si="195">AD6</f>
        <v>原園姉</v>
      </c>
      <c r="AE379" s="71" t="str">
        <f t="shared" si="195"/>
        <v>渡部姉</v>
      </c>
      <c r="AF379" s="71" t="str">
        <f t="shared" si="195"/>
        <v>香織姉</v>
      </c>
      <c r="AG379" s="71" t="str">
        <f t="shared" si="195"/>
        <v>田嶋姉</v>
      </c>
      <c r="AH379" s="71" t="str">
        <f t="shared" si="195"/>
        <v>藤田兄</v>
      </c>
      <c r="AI379" s="71" t="str">
        <f t="shared" si="195"/>
        <v>藤田姉</v>
      </c>
      <c r="AJ379" s="71" t="str">
        <f t="shared" si="195"/>
        <v>佐藤兄</v>
      </c>
      <c r="AK379" s="71" t="str">
        <f t="shared" si="195"/>
        <v>島尾姉</v>
      </c>
      <c r="AL379" s="71" t="str">
        <f t="shared" si="195"/>
        <v>風間兄</v>
      </c>
      <c r="AM379" s="71" t="str">
        <f t="shared" si="195"/>
        <v>風間姉</v>
      </c>
      <c r="AN379" s="71" t="str">
        <f t="shared" si="195"/>
        <v>福田姉</v>
      </c>
      <c r="AO379" s="71" t="str">
        <f t="shared" si="195"/>
        <v>中村兄</v>
      </c>
      <c r="AP379" s="71" t="str">
        <f t="shared" si="195"/>
        <v>名久井兄</v>
      </c>
      <c r="AQ379" s="71" t="str">
        <f t="shared" si="195"/>
        <v>山中兄</v>
      </c>
      <c r="AR379" s="71" t="str">
        <f t="shared" si="195"/>
        <v>山中姉</v>
      </c>
      <c r="AS379" s="71" t="str">
        <f t="shared" si="195"/>
        <v>西宇兄</v>
      </c>
      <c r="AT379" s="71" t="str">
        <f t="shared" si="195"/>
        <v>岡本姉</v>
      </c>
      <c r="AU379" s="71" t="str">
        <f t="shared" si="195"/>
        <v>早川姉</v>
      </c>
      <c r="AV379" s="71" t="str">
        <f t="shared" si="195"/>
        <v>佐奈子姉</v>
      </c>
      <c r="AW379" s="71" t="str">
        <f t="shared" si="195"/>
        <v>秋山姉</v>
      </c>
      <c r="AX379" s="71" t="str">
        <f t="shared" si="195"/>
        <v>田中兄</v>
      </c>
      <c r="AY379" s="71" t="str">
        <f t="shared" si="195"/>
        <v>星島姉</v>
      </c>
      <c r="AZ379" s="71" t="str">
        <f t="shared" si="195"/>
        <v>安谷屋兄</v>
      </c>
      <c r="BA379" s="71" t="str">
        <f t="shared" si="195"/>
        <v>菅谷兄</v>
      </c>
      <c r="BB379" s="71" t="str">
        <f t="shared" si="195"/>
        <v>中嶌姉</v>
      </c>
      <c r="BC379" s="71" t="str">
        <f t="shared" si="195"/>
        <v>井上
(美)姉</v>
      </c>
      <c r="BD379" s="71" t="str">
        <f t="shared" si="195"/>
        <v>徳永兄</v>
      </c>
      <c r="BE379" s="71" t="str">
        <f t="shared" si="195"/>
        <v>崇之兄</v>
      </c>
      <c r="BF379" s="71" t="str">
        <f t="shared" si="195"/>
        <v>金子兄</v>
      </c>
      <c r="BG379" s="71" t="str">
        <f t="shared" si="195"/>
        <v>河野姉</v>
      </c>
      <c r="BH379" s="71" t="str">
        <f t="shared" si="195"/>
        <v>松下姉</v>
      </c>
      <c r="BI379" s="71" t="str">
        <f t="shared" si="195"/>
        <v>薮内姉</v>
      </c>
      <c r="BJ379" s="71" t="str">
        <f t="shared" si="195"/>
        <v>督兄</v>
      </c>
      <c r="BK379" s="71" t="str">
        <f t="shared" si="195"/>
        <v>内住姉</v>
      </c>
      <c r="BL379" s="71" t="str">
        <f t="shared" si="195"/>
        <v>戸谷姉</v>
      </c>
      <c r="BM379" s="71" t="str">
        <f t="shared" si="195"/>
        <v>野村姉</v>
      </c>
      <c r="BN379" s="71" t="str">
        <f t="shared" si="195"/>
        <v>吉川姉</v>
      </c>
      <c r="BO379" s="73" t="s">
        <v>40</v>
      </c>
    </row>
    <row r="380" spans="1:67" s="2" customFormat="1" ht="14" thickTop="1" thickBot="1" x14ac:dyDescent="0.25">
      <c r="A380" s="321" t="s">
        <v>153</v>
      </c>
      <c r="B380" s="322"/>
      <c r="C380" s="323" t="s">
        <v>154</v>
      </c>
      <c r="D380" s="324"/>
      <c r="E380" s="324"/>
      <c r="F380" s="324"/>
      <c r="G380" s="324"/>
      <c r="H380" s="325"/>
      <c r="I380" s="12"/>
      <c r="J380" s="12"/>
      <c r="K380" s="12"/>
      <c r="L380" s="12"/>
      <c r="M380" s="12"/>
      <c r="N380" s="12"/>
      <c r="O380" s="12"/>
      <c r="P380" s="12"/>
      <c r="Q380" s="12"/>
      <c r="R380" s="12"/>
      <c r="S380" s="12"/>
      <c r="T380" s="12"/>
      <c r="U380" s="12"/>
      <c r="V380" s="12"/>
      <c r="W380" s="12"/>
      <c r="X380" s="12"/>
      <c r="Y380" s="12"/>
      <c r="Z380" s="12"/>
      <c r="AA380" s="12"/>
      <c r="AB380" s="12"/>
      <c r="AC380" s="12"/>
      <c r="AD380" s="12"/>
      <c r="AE380" s="12"/>
      <c r="AF380" s="12"/>
      <c r="AG380" s="12"/>
      <c r="AH380" s="12"/>
      <c r="AI380" s="12"/>
      <c r="AJ380" s="12"/>
      <c r="AK380" s="12"/>
      <c r="AL380" s="12"/>
      <c r="AM380" s="12"/>
      <c r="AN380" s="12"/>
      <c r="AO380" s="12"/>
      <c r="AP380" s="12"/>
      <c r="AQ380" s="12"/>
      <c r="AR380" s="12"/>
      <c r="AS380" s="12"/>
      <c r="AT380" s="12"/>
      <c r="AU380" s="12"/>
      <c r="AV380" s="12"/>
      <c r="AW380" s="12"/>
      <c r="AX380" s="12"/>
      <c r="AY380" s="12"/>
      <c r="AZ380" s="12"/>
      <c r="BA380" s="12"/>
      <c r="BB380" s="12"/>
      <c r="BC380" s="12"/>
      <c r="BD380" s="12"/>
      <c r="BE380" s="12"/>
      <c r="BF380" s="12"/>
      <c r="BG380" s="12"/>
      <c r="BH380" s="12"/>
      <c r="BI380" s="12"/>
      <c r="BJ380" s="12"/>
      <c r="BK380" s="12"/>
      <c r="BL380" s="12"/>
      <c r="BM380" s="12"/>
      <c r="BN380" s="12"/>
      <c r="BO380" s="12"/>
    </row>
    <row r="381" spans="1:67" ht="91.5" thickTop="1" x14ac:dyDescent="0.2">
      <c r="A381" s="57">
        <v>1</v>
      </c>
      <c r="B381" s="27" t="s">
        <v>155</v>
      </c>
      <c r="C381" s="30" t="s">
        <v>84</v>
      </c>
      <c r="D381" s="138" t="s">
        <v>59</v>
      </c>
      <c r="E381" s="31" t="s">
        <v>55</v>
      </c>
      <c r="F381" s="17">
        <v>0</v>
      </c>
      <c r="G381" s="24">
        <v>37653</v>
      </c>
      <c r="H381" s="19" t="s">
        <v>959</v>
      </c>
      <c r="I381" s="20">
        <f t="shared" ref="I381:I393" si="196">COUNTIF(J381:BO381,"&gt;×")</f>
        <v>8</v>
      </c>
      <c r="J381" s="66" t="s">
        <v>51</v>
      </c>
      <c r="K381" s="58" t="s">
        <v>51</v>
      </c>
      <c r="L381" s="58"/>
      <c r="M381" s="58" t="s">
        <v>51</v>
      </c>
      <c r="N381" s="58" t="s">
        <v>52</v>
      </c>
      <c r="O381" s="58"/>
      <c r="P381" s="58"/>
      <c r="Q381" s="58"/>
      <c r="R381" s="58"/>
      <c r="S381" s="58"/>
      <c r="T381" s="58"/>
      <c r="U381" s="58"/>
      <c r="V381" s="58"/>
      <c r="W381" s="58"/>
      <c r="X381" s="58"/>
      <c r="Y381" s="58"/>
      <c r="Z381" s="58"/>
      <c r="AA381" s="58"/>
      <c r="AB381" s="58"/>
      <c r="AC381" s="58"/>
      <c r="AD381" s="58"/>
      <c r="AE381" s="58"/>
      <c r="AF381" s="58"/>
      <c r="AG381" s="58"/>
      <c r="AH381" s="58"/>
      <c r="AI381" s="58"/>
      <c r="AJ381" s="58"/>
      <c r="AK381" s="58"/>
      <c r="AL381" s="58"/>
      <c r="AM381" s="58"/>
      <c r="AN381" s="58" t="s">
        <v>51</v>
      </c>
      <c r="AO381" s="58"/>
      <c r="AP381" s="58"/>
      <c r="AQ381" s="58" t="s">
        <v>51</v>
      </c>
      <c r="AR381" s="58"/>
      <c r="AS381" s="58"/>
      <c r="AT381" s="58"/>
      <c r="AU381" s="58"/>
      <c r="AV381" s="58"/>
      <c r="AW381" s="58"/>
      <c r="AX381" s="58"/>
      <c r="AY381" s="58"/>
      <c r="AZ381" s="58"/>
      <c r="BA381" s="58"/>
      <c r="BB381" s="58"/>
      <c r="BC381" s="58"/>
      <c r="BD381" s="58"/>
      <c r="BE381" s="58"/>
      <c r="BF381" s="58"/>
      <c r="BG381" s="58"/>
      <c r="BH381" s="58" t="s">
        <v>51</v>
      </c>
      <c r="BI381" s="58"/>
      <c r="BJ381" s="58" t="s">
        <v>51</v>
      </c>
      <c r="BK381" s="58"/>
      <c r="BL381" s="58"/>
      <c r="BM381" s="58"/>
      <c r="BN381" s="58"/>
      <c r="BO381" s="87"/>
    </row>
    <row r="382" spans="1:67" ht="78" x14ac:dyDescent="0.2">
      <c r="A382" s="57">
        <v>2</v>
      </c>
      <c r="B382" s="92" t="s">
        <v>157</v>
      </c>
      <c r="C382" s="30" t="s">
        <v>194</v>
      </c>
      <c r="D382" s="138" t="s">
        <v>59</v>
      </c>
      <c r="E382" s="31" t="s">
        <v>55</v>
      </c>
      <c r="F382" s="93">
        <v>2000</v>
      </c>
      <c r="G382" s="94">
        <v>39299</v>
      </c>
      <c r="H382" s="95" t="s">
        <v>960</v>
      </c>
      <c r="I382" s="96">
        <f t="shared" si="196"/>
        <v>3</v>
      </c>
      <c r="J382" s="66" t="s">
        <v>166</v>
      </c>
      <c r="K382" s="58" t="s">
        <v>159</v>
      </c>
      <c r="L382" s="58" t="s">
        <v>52</v>
      </c>
      <c r="M382" s="58"/>
      <c r="N382" s="58"/>
      <c r="O382" s="58"/>
      <c r="P382" s="58"/>
      <c r="Q382" s="58"/>
      <c r="R382" s="58"/>
      <c r="S382" s="58"/>
      <c r="T382" s="58"/>
      <c r="U382" s="58"/>
      <c r="V382" s="58"/>
      <c r="W382" s="58"/>
      <c r="X382" s="58"/>
      <c r="Y382" s="58"/>
      <c r="Z382" s="58"/>
      <c r="AA382" s="58"/>
      <c r="AB382" s="58"/>
      <c r="AC382" s="58"/>
      <c r="AD382" s="58"/>
      <c r="AE382" s="58"/>
      <c r="AF382" s="58"/>
      <c r="AG382" s="58"/>
      <c r="AH382" s="58"/>
      <c r="AI382" s="58"/>
      <c r="AJ382" s="58"/>
      <c r="AK382" s="58"/>
      <c r="AL382" s="58"/>
      <c r="AM382" s="58"/>
      <c r="AN382" s="58"/>
      <c r="AO382" s="58"/>
      <c r="AP382" s="58"/>
      <c r="AQ382" s="58"/>
      <c r="AR382" s="58"/>
      <c r="AS382" s="58"/>
      <c r="AT382" s="58"/>
      <c r="AU382" s="58"/>
      <c r="AV382" s="58"/>
      <c r="AW382" s="58"/>
      <c r="AX382" s="58"/>
      <c r="AY382" s="58"/>
      <c r="AZ382" s="58"/>
      <c r="BA382" s="58"/>
      <c r="BB382" s="58"/>
      <c r="BC382" s="58"/>
      <c r="BD382" s="58"/>
      <c r="BE382" s="58"/>
      <c r="BF382" s="58"/>
      <c r="BG382" s="58"/>
      <c r="BH382" s="58"/>
      <c r="BI382" s="58"/>
      <c r="BJ382" s="58"/>
      <c r="BK382" s="58"/>
      <c r="BL382" s="58"/>
      <c r="BM382" s="58"/>
      <c r="BN382" s="58"/>
      <c r="BO382" s="97"/>
    </row>
    <row r="383" spans="1:67" ht="91" x14ac:dyDescent="0.2">
      <c r="A383" s="255">
        <v>3</v>
      </c>
      <c r="B383" s="258" t="s">
        <v>202</v>
      </c>
      <c r="C383" s="140" t="s">
        <v>376</v>
      </c>
      <c r="D383" s="141" t="s">
        <v>361</v>
      </c>
      <c r="E383" s="31" t="s">
        <v>55</v>
      </c>
      <c r="F383" s="142">
        <v>22000</v>
      </c>
      <c r="G383" s="143">
        <v>40047</v>
      </c>
      <c r="H383" s="95" t="s">
        <v>961</v>
      </c>
      <c r="I383" s="96">
        <f t="shared" si="196"/>
        <v>4</v>
      </c>
      <c r="J383" s="66" t="s">
        <v>159</v>
      </c>
      <c r="K383" s="58" t="s">
        <v>159</v>
      </c>
      <c r="L383" s="58" t="s">
        <v>52</v>
      </c>
      <c r="M383" s="58"/>
      <c r="N383" s="58"/>
      <c r="O383" s="58"/>
      <c r="P383" s="58"/>
      <c r="Q383" s="58"/>
      <c r="R383" s="58"/>
      <c r="S383" s="58"/>
      <c r="T383" s="58"/>
      <c r="U383" s="58"/>
      <c r="V383" s="58"/>
      <c r="W383" s="58"/>
      <c r="X383" s="58"/>
      <c r="Y383" s="58"/>
      <c r="Z383" s="58"/>
      <c r="AA383" s="58"/>
      <c r="AB383" s="58"/>
      <c r="AC383" s="58"/>
      <c r="AD383" s="58"/>
      <c r="AE383" s="58"/>
      <c r="AF383" s="58"/>
      <c r="AG383" s="58"/>
      <c r="AH383" s="58"/>
      <c r="AI383" s="58"/>
      <c r="AJ383" s="58"/>
      <c r="AK383" s="58" t="s">
        <v>159</v>
      </c>
      <c r="AL383" s="58"/>
      <c r="AM383" s="58"/>
      <c r="AN383" s="58"/>
      <c r="AO383" s="58"/>
      <c r="AP383" s="58"/>
      <c r="AQ383" s="58"/>
      <c r="AR383" s="58"/>
      <c r="AS383" s="58"/>
      <c r="AT383" s="58"/>
      <c r="AU383" s="58"/>
      <c r="AV383" s="58"/>
      <c r="AW383" s="58"/>
      <c r="AX383" s="58"/>
      <c r="AY383" s="58"/>
      <c r="AZ383" s="58"/>
      <c r="BA383" s="58"/>
      <c r="BB383" s="58"/>
      <c r="BC383" s="58"/>
      <c r="BD383" s="58"/>
      <c r="BE383" s="58"/>
      <c r="BF383" s="58"/>
      <c r="BG383" s="58"/>
      <c r="BH383" s="58"/>
      <c r="BI383" s="58"/>
      <c r="BJ383" s="58"/>
      <c r="BK383" s="58"/>
      <c r="BL383" s="58"/>
      <c r="BM383" s="58"/>
      <c r="BN383" s="58"/>
      <c r="BO383" s="97"/>
    </row>
    <row r="384" spans="1:67" ht="91" x14ac:dyDescent="0.2">
      <c r="A384" s="257"/>
      <c r="B384" s="260"/>
      <c r="C384" s="99" t="s">
        <v>1131</v>
      </c>
      <c r="D384" s="138" t="s">
        <v>1130</v>
      </c>
      <c r="E384" s="29" t="s">
        <v>375</v>
      </c>
      <c r="F384" s="144" t="s">
        <v>377</v>
      </c>
      <c r="G384" s="145" t="s">
        <v>377</v>
      </c>
      <c r="H384" s="146" t="s">
        <v>377</v>
      </c>
      <c r="I384" s="96">
        <f t="shared" si="196"/>
        <v>0</v>
      </c>
      <c r="J384" s="66"/>
      <c r="K384" s="58"/>
      <c r="L384" s="58"/>
      <c r="M384" s="58"/>
      <c r="N384" s="58"/>
      <c r="O384" s="58"/>
      <c r="P384" s="58"/>
      <c r="Q384" s="58"/>
      <c r="R384" s="58"/>
      <c r="S384" s="58"/>
      <c r="T384" s="58"/>
      <c r="U384" s="58"/>
      <c r="V384" s="58"/>
      <c r="W384" s="58"/>
      <c r="X384" s="58"/>
      <c r="Y384" s="58"/>
      <c r="Z384" s="58"/>
      <c r="AA384" s="58"/>
      <c r="AB384" s="58"/>
      <c r="AC384" s="58"/>
      <c r="AD384" s="58"/>
      <c r="AE384" s="58"/>
      <c r="AF384" s="58"/>
      <c r="AG384" s="58"/>
      <c r="AH384" s="58"/>
      <c r="AI384" s="58"/>
      <c r="AJ384" s="58"/>
      <c r="AK384" s="58"/>
      <c r="AL384" s="58"/>
      <c r="AM384" s="58"/>
      <c r="AN384" s="58"/>
      <c r="AO384" s="58"/>
      <c r="AP384" s="58"/>
      <c r="AQ384" s="58"/>
      <c r="AR384" s="58"/>
      <c r="AS384" s="58"/>
      <c r="AT384" s="58"/>
      <c r="AU384" s="58"/>
      <c r="AV384" s="58"/>
      <c r="AW384" s="58"/>
      <c r="AX384" s="58"/>
      <c r="AY384" s="58"/>
      <c r="AZ384" s="58"/>
      <c r="BA384" s="58"/>
      <c r="BB384" s="58"/>
      <c r="BC384" s="58"/>
      <c r="BD384" s="58"/>
      <c r="BE384" s="58"/>
      <c r="BF384" s="58"/>
      <c r="BG384" s="58"/>
      <c r="BH384" s="58"/>
      <c r="BI384" s="58"/>
      <c r="BJ384" s="58"/>
      <c r="BK384" s="58"/>
      <c r="BL384" s="58"/>
      <c r="BM384" s="58"/>
      <c r="BN384" s="58"/>
      <c r="BO384" s="97"/>
    </row>
    <row r="385" spans="1:67" ht="91" x14ac:dyDescent="0.2">
      <c r="A385" s="57">
        <v>4</v>
      </c>
      <c r="B385" s="92" t="s">
        <v>243</v>
      </c>
      <c r="C385" s="99" t="s">
        <v>1133</v>
      </c>
      <c r="D385" s="138" t="s">
        <v>241</v>
      </c>
      <c r="E385" s="116" t="s">
        <v>55</v>
      </c>
      <c r="F385" s="93">
        <v>3500</v>
      </c>
      <c r="G385" s="127" t="s">
        <v>242</v>
      </c>
      <c r="H385" s="95" t="s">
        <v>962</v>
      </c>
      <c r="I385" s="96">
        <f t="shared" si="196"/>
        <v>4</v>
      </c>
      <c r="J385" s="66" t="s">
        <v>160</v>
      </c>
      <c r="K385" s="58" t="s">
        <v>159</v>
      </c>
      <c r="L385" s="58" t="s">
        <v>159</v>
      </c>
      <c r="M385" s="58"/>
      <c r="N385" s="58"/>
      <c r="O385" s="58"/>
      <c r="P385" s="58"/>
      <c r="Q385" s="58"/>
      <c r="R385" s="58"/>
      <c r="S385" s="58"/>
      <c r="T385" s="58"/>
      <c r="U385" s="58"/>
      <c r="V385" s="58"/>
      <c r="W385" s="58"/>
      <c r="X385" s="58"/>
      <c r="Y385" s="58"/>
      <c r="Z385" s="58"/>
      <c r="AA385" s="58"/>
      <c r="AB385" s="58"/>
      <c r="AC385" s="58"/>
      <c r="AD385" s="58"/>
      <c r="AE385" s="58"/>
      <c r="AF385" s="58"/>
      <c r="AG385" s="58"/>
      <c r="AH385" s="58"/>
      <c r="AI385" s="58"/>
      <c r="AJ385" s="58"/>
      <c r="AK385" s="58" t="s">
        <v>159</v>
      </c>
      <c r="AL385" s="58"/>
      <c r="AM385" s="58"/>
      <c r="AN385" s="58"/>
      <c r="AO385" s="58"/>
      <c r="AP385" s="58"/>
      <c r="AQ385" s="58"/>
      <c r="AR385" s="58"/>
      <c r="AS385" s="58"/>
      <c r="AT385" s="58"/>
      <c r="AU385" s="58"/>
      <c r="AV385" s="58"/>
      <c r="AW385" s="58"/>
      <c r="AX385" s="58"/>
      <c r="AY385" s="58"/>
      <c r="AZ385" s="58"/>
      <c r="BA385" s="58"/>
      <c r="BB385" s="58"/>
      <c r="BC385" s="58"/>
      <c r="BD385" s="58"/>
      <c r="BE385" s="58"/>
      <c r="BF385" s="58"/>
      <c r="BG385" s="58"/>
      <c r="BH385" s="58"/>
      <c r="BI385" s="58"/>
      <c r="BJ385" s="58"/>
      <c r="BK385" s="58"/>
      <c r="BL385" s="58"/>
      <c r="BM385" s="58"/>
      <c r="BN385" s="58"/>
      <c r="BO385" s="97"/>
    </row>
    <row r="386" spans="1:67" ht="117" x14ac:dyDescent="0.2">
      <c r="A386" s="57">
        <v>5</v>
      </c>
      <c r="B386" s="92" t="s">
        <v>328</v>
      </c>
      <c r="C386" s="99" t="s">
        <v>329</v>
      </c>
      <c r="D386" s="138" t="s">
        <v>330</v>
      </c>
      <c r="E386" s="116" t="s">
        <v>55</v>
      </c>
      <c r="F386" s="129" t="s">
        <v>186</v>
      </c>
      <c r="G386" s="127" t="s">
        <v>331</v>
      </c>
      <c r="H386" s="95" t="s">
        <v>963</v>
      </c>
      <c r="I386" s="96">
        <f t="shared" si="196"/>
        <v>2</v>
      </c>
      <c r="J386" s="66" t="s">
        <v>159</v>
      </c>
      <c r="K386" s="58"/>
      <c r="L386" s="58"/>
      <c r="M386" s="58"/>
      <c r="N386" s="58" t="s">
        <v>160</v>
      </c>
      <c r="O386" s="58"/>
      <c r="P386" s="58"/>
      <c r="Q386" s="58"/>
      <c r="R386" s="58"/>
      <c r="S386" s="58"/>
      <c r="T386" s="58"/>
      <c r="U386" s="58"/>
      <c r="V386" s="58"/>
      <c r="W386" s="58"/>
      <c r="X386" s="58"/>
      <c r="Y386" s="58"/>
      <c r="Z386" s="58"/>
      <c r="AA386" s="58"/>
      <c r="AB386" s="58"/>
      <c r="AC386" s="58"/>
      <c r="AD386" s="58"/>
      <c r="AE386" s="58"/>
      <c r="AF386" s="58"/>
      <c r="AG386" s="58"/>
      <c r="AH386" s="58"/>
      <c r="AI386" s="58"/>
      <c r="AJ386" s="58"/>
      <c r="AK386" s="58"/>
      <c r="AL386" s="58"/>
      <c r="AM386" s="58"/>
      <c r="AN386" s="58"/>
      <c r="AO386" s="58"/>
      <c r="AP386" s="58"/>
      <c r="AQ386" s="58"/>
      <c r="AR386" s="58"/>
      <c r="AS386" s="58"/>
      <c r="AT386" s="58"/>
      <c r="AU386" s="58"/>
      <c r="AV386" s="58"/>
      <c r="AW386" s="58"/>
      <c r="AX386" s="58"/>
      <c r="AY386" s="58"/>
      <c r="AZ386" s="58"/>
      <c r="BA386" s="58"/>
      <c r="BB386" s="58"/>
      <c r="BC386" s="58"/>
      <c r="BD386" s="58"/>
      <c r="BE386" s="58"/>
      <c r="BF386" s="58"/>
      <c r="BG386" s="58"/>
      <c r="BH386" s="58"/>
      <c r="BI386" s="58"/>
      <c r="BJ386" s="58"/>
      <c r="BK386" s="58"/>
      <c r="BL386" s="58"/>
      <c r="BM386" s="58"/>
      <c r="BN386" s="58"/>
      <c r="BO386" s="97"/>
    </row>
    <row r="387" spans="1:67" ht="78" x14ac:dyDescent="0.2">
      <c r="A387" s="23">
        <v>6</v>
      </c>
      <c r="B387" s="27" t="s">
        <v>333</v>
      </c>
      <c r="C387" s="15" t="s">
        <v>1195</v>
      </c>
      <c r="D387" s="130" t="s">
        <v>1194</v>
      </c>
      <c r="E387" s="16" t="s">
        <v>1132</v>
      </c>
      <c r="F387" s="17">
        <v>25000</v>
      </c>
      <c r="G387" s="18">
        <v>41051</v>
      </c>
      <c r="H387" s="19" t="s">
        <v>964</v>
      </c>
      <c r="I387" s="20">
        <f t="shared" si="196"/>
        <v>4</v>
      </c>
      <c r="J387" s="21" t="s">
        <v>369</v>
      </c>
      <c r="K387" s="21" t="s">
        <v>369</v>
      </c>
      <c r="L387" s="22" t="s">
        <v>52</v>
      </c>
      <c r="M387" s="22"/>
      <c r="N387" s="22"/>
      <c r="O387" s="22"/>
      <c r="P387" s="22"/>
      <c r="Q387" s="22"/>
      <c r="R387" s="22"/>
      <c r="S387" s="22"/>
      <c r="T387" s="22"/>
      <c r="U387" s="22"/>
      <c r="V387" s="22"/>
      <c r="W387" s="22"/>
      <c r="X387" s="22"/>
      <c r="Y387" s="22"/>
      <c r="Z387" s="22"/>
      <c r="AA387" s="22"/>
      <c r="AB387" s="22"/>
      <c r="AC387" s="22"/>
      <c r="AD387" s="22"/>
      <c r="AE387" s="22"/>
      <c r="AF387" s="22"/>
      <c r="AG387" s="22"/>
      <c r="AH387" s="22"/>
      <c r="AI387" s="22"/>
      <c r="AJ387" s="22"/>
      <c r="AK387" s="21" t="s">
        <v>369</v>
      </c>
      <c r="AL387" s="22"/>
      <c r="AM387" s="22"/>
      <c r="AN387" s="22"/>
      <c r="AO387" s="22"/>
      <c r="AP387" s="22"/>
      <c r="AQ387" s="22"/>
      <c r="AR387" s="22"/>
      <c r="AS387" s="22"/>
      <c r="AT387" s="22"/>
      <c r="AU387" s="22"/>
      <c r="AV387" s="22"/>
      <c r="AW387" s="22"/>
      <c r="AX387" s="22"/>
      <c r="AY387" s="22"/>
      <c r="AZ387" s="22"/>
      <c r="BA387" s="22"/>
      <c r="BB387" s="22"/>
      <c r="BC387" s="22"/>
      <c r="BD387" s="22"/>
      <c r="BE387" s="22"/>
      <c r="BF387" s="22"/>
      <c r="BG387" s="22"/>
      <c r="BH387" s="22"/>
      <c r="BI387" s="22"/>
      <c r="BJ387" s="22"/>
      <c r="BK387" s="22"/>
      <c r="BL387" s="22"/>
      <c r="BM387" s="22"/>
      <c r="BN387" s="22"/>
      <c r="BO387" s="82"/>
    </row>
    <row r="388" spans="1:67" ht="104" x14ac:dyDescent="0.2">
      <c r="A388" s="23">
        <v>7</v>
      </c>
      <c r="B388" s="27" t="s">
        <v>334</v>
      </c>
      <c r="C388" s="15" t="s">
        <v>1197</v>
      </c>
      <c r="D388" s="130" t="s">
        <v>1196</v>
      </c>
      <c r="E388" s="16" t="s">
        <v>634</v>
      </c>
      <c r="F388" s="17">
        <v>2400</v>
      </c>
      <c r="G388" s="18">
        <v>41019</v>
      </c>
      <c r="H388" s="19" t="s">
        <v>965</v>
      </c>
      <c r="I388" s="20">
        <f t="shared" si="196"/>
        <v>4</v>
      </c>
      <c r="J388" s="21" t="s">
        <v>364</v>
      </c>
      <c r="K388" s="22" t="s">
        <v>364</v>
      </c>
      <c r="L388" s="22" t="s">
        <v>52</v>
      </c>
      <c r="M388" s="22"/>
      <c r="N388" s="22" t="s">
        <v>364</v>
      </c>
      <c r="O388" s="22"/>
      <c r="P388" s="22"/>
      <c r="Q388" s="22"/>
      <c r="R388" s="22"/>
      <c r="S388" s="22"/>
      <c r="T388" s="22"/>
      <c r="U388" s="22"/>
      <c r="V388" s="22"/>
      <c r="W388" s="22"/>
      <c r="X388" s="22"/>
      <c r="Y388" s="22"/>
      <c r="Z388" s="22"/>
      <c r="AA388" s="22"/>
      <c r="AB388" s="22"/>
      <c r="AC388" s="22"/>
      <c r="AD388" s="22"/>
      <c r="AE388" s="22"/>
      <c r="AF388" s="22"/>
      <c r="AG388" s="22"/>
      <c r="AH388" s="22"/>
      <c r="AI388" s="22"/>
      <c r="AJ388" s="22"/>
      <c r="AK388" s="22"/>
      <c r="AL388" s="22"/>
      <c r="AM388" s="22"/>
      <c r="AN388" s="22"/>
      <c r="AO388" s="22"/>
      <c r="AP388" s="22"/>
      <c r="AQ388" s="22"/>
      <c r="AR388" s="22"/>
      <c r="AS388" s="22"/>
      <c r="AT388" s="22"/>
      <c r="AU388" s="22"/>
      <c r="AV388" s="22"/>
      <c r="AW388" s="22"/>
      <c r="AX388" s="22"/>
      <c r="AY388" s="22"/>
      <c r="AZ388" s="22"/>
      <c r="BA388" s="22"/>
      <c r="BB388" s="22"/>
      <c r="BC388" s="22"/>
      <c r="BD388" s="22"/>
      <c r="BE388" s="22"/>
      <c r="BF388" s="22"/>
      <c r="BG388" s="22"/>
      <c r="BH388" s="22"/>
      <c r="BI388" s="22"/>
      <c r="BJ388" s="22"/>
      <c r="BK388" s="22"/>
      <c r="BL388" s="22"/>
      <c r="BM388" s="22"/>
      <c r="BN388" s="22"/>
      <c r="BO388" s="82"/>
    </row>
    <row r="389" spans="1:67" ht="91" x14ac:dyDescent="0.2">
      <c r="A389" s="23">
        <v>8</v>
      </c>
      <c r="B389" s="27" t="s">
        <v>366</v>
      </c>
      <c r="C389" s="15" t="s">
        <v>1136</v>
      </c>
      <c r="D389" s="130" t="s">
        <v>1135</v>
      </c>
      <c r="E389" s="16" t="s">
        <v>1134</v>
      </c>
      <c r="F389" s="17">
        <v>25000</v>
      </c>
      <c r="G389" s="18">
        <v>41119</v>
      </c>
      <c r="H389" s="19" t="s">
        <v>966</v>
      </c>
      <c r="I389" s="20">
        <f t="shared" si="196"/>
        <v>3</v>
      </c>
      <c r="J389" s="21" t="s">
        <v>378</v>
      </c>
      <c r="K389" s="22" t="s">
        <v>378</v>
      </c>
      <c r="L389" s="22" t="s">
        <v>52</v>
      </c>
      <c r="M389" s="22"/>
      <c r="N389" s="22"/>
      <c r="O389" s="22"/>
      <c r="P389" s="22"/>
      <c r="Q389" s="22"/>
      <c r="R389" s="22"/>
      <c r="S389" s="22"/>
      <c r="T389" s="22"/>
      <c r="U389" s="22"/>
      <c r="V389" s="22"/>
      <c r="W389" s="22"/>
      <c r="X389" s="22"/>
      <c r="Y389" s="22"/>
      <c r="Z389" s="22"/>
      <c r="AA389" s="22"/>
      <c r="AB389" s="22"/>
      <c r="AC389" s="22"/>
      <c r="AD389" s="22"/>
      <c r="AE389" s="22"/>
      <c r="AF389" s="22"/>
      <c r="AG389" s="22"/>
      <c r="AH389" s="22"/>
      <c r="AI389" s="22"/>
      <c r="AJ389" s="22"/>
      <c r="AK389" s="22"/>
      <c r="AL389" s="22"/>
      <c r="AM389" s="22"/>
      <c r="AN389" s="22"/>
      <c r="AO389" s="22"/>
      <c r="AP389" s="22"/>
      <c r="AQ389" s="22"/>
      <c r="AR389" s="22"/>
      <c r="AS389" s="22"/>
      <c r="AT389" s="22"/>
      <c r="AU389" s="22"/>
      <c r="AV389" s="22"/>
      <c r="AW389" s="22"/>
      <c r="AX389" s="22"/>
      <c r="AY389" s="22"/>
      <c r="AZ389" s="22"/>
      <c r="BA389" s="22"/>
      <c r="BB389" s="22"/>
      <c r="BC389" s="22"/>
      <c r="BD389" s="22"/>
      <c r="BE389" s="22"/>
      <c r="BF389" s="22"/>
      <c r="BG389" s="22"/>
      <c r="BH389" s="22"/>
      <c r="BI389" s="22"/>
      <c r="BJ389" s="22"/>
      <c r="BK389" s="22"/>
      <c r="BL389" s="22"/>
      <c r="BM389" s="22"/>
      <c r="BN389" s="22"/>
      <c r="BO389" s="82"/>
    </row>
    <row r="390" spans="1:67" ht="91" x14ac:dyDescent="0.2">
      <c r="A390" s="23">
        <v>9</v>
      </c>
      <c r="B390" s="27" t="s">
        <v>367</v>
      </c>
      <c r="C390" s="15" t="s">
        <v>1138</v>
      </c>
      <c r="D390" s="130" t="s">
        <v>368</v>
      </c>
      <c r="E390" s="16" t="s">
        <v>1137</v>
      </c>
      <c r="F390" s="17">
        <v>7500</v>
      </c>
      <c r="G390" s="18">
        <v>41139</v>
      </c>
      <c r="H390" s="19" t="s">
        <v>967</v>
      </c>
      <c r="I390" s="20">
        <f t="shared" si="196"/>
        <v>4</v>
      </c>
      <c r="J390" s="21" t="s">
        <v>159</v>
      </c>
      <c r="K390" s="22" t="s">
        <v>159</v>
      </c>
      <c r="L390" s="22" t="s">
        <v>52</v>
      </c>
      <c r="M390" s="22"/>
      <c r="N390" s="22"/>
      <c r="O390" s="22"/>
      <c r="P390" s="22"/>
      <c r="Q390" s="22"/>
      <c r="R390" s="22"/>
      <c r="S390" s="22"/>
      <c r="T390" s="22"/>
      <c r="U390" s="22"/>
      <c r="V390" s="22"/>
      <c r="W390" s="22"/>
      <c r="X390" s="22"/>
      <c r="Y390" s="22"/>
      <c r="Z390" s="22"/>
      <c r="AA390" s="22"/>
      <c r="AB390" s="22"/>
      <c r="AC390" s="22"/>
      <c r="AD390" s="22"/>
      <c r="AE390" s="22"/>
      <c r="AF390" s="22"/>
      <c r="AG390" s="22"/>
      <c r="AH390" s="22"/>
      <c r="AI390" s="22"/>
      <c r="AJ390" s="22"/>
      <c r="AK390" s="22" t="s">
        <v>159</v>
      </c>
      <c r="AL390" s="22"/>
      <c r="AM390" s="22"/>
      <c r="AN390" s="22"/>
      <c r="AO390" s="22"/>
      <c r="AP390" s="22"/>
      <c r="AQ390" s="22"/>
      <c r="AR390" s="22"/>
      <c r="AS390" s="22"/>
      <c r="AT390" s="22"/>
      <c r="AU390" s="22"/>
      <c r="AV390" s="22"/>
      <c r="AW390" s="22"/>
      <c r="AX390" s="22"/>
      <c r="AY390" s="22"/>
      <c r="AZ390" s="22"/>
      <c r="BA390" s="22"/>
      <c r="BB390" s="22"/>
      <c r="BC390" s="22"/>
      <c r="BD390" s="22"/>
      <c r="BE390" s="22"/>
      <c r="BF390" s="22"/>
      <c r="BG390" s="22"/>
      <c r="BH390" s="22"/>
      <c r="BI390" s="22"/>
      <c r="BJ390" s="22"/>
      <c r="BK390" s="22"/>
      <c r="BL390" s="22"/>
      <c r="BM390" s="22"/>
      <c r="BN390" s="22"/>
      <c r="BO390" s="82"/>
    </row>
    <row r="391" spans="1:67" ht="92.4" customHeight="1" x14ac:dyDescent="0.2">
      <c r="A391" s="23">
        <v>10</v>
      </c>
      <c r="B391" s="27" t="s">
        <v>956</v>
      </c>
      <c r="C391" s="15" t="s">
        <v>957</v>
      </c>
      <c r="D391" s="31" t="s">
        <v>55</v>
      </c>
      <c r="E391" s="31" t="s">
        <v>55</v>
      </c>
      <c r="F391" s="31" t="s">
        <v>55</v>
      </c>
      <c r="G391" s="18" t="s">
        <v>958</v>
      </c>
      <c r="H391" s="19" t="s">
        <v>968</v>
      </c>
      <c r="I391" s="20">
        <f t="shared" si="196"/>
        <v>2</v>
      </c>
      <c r="J391" s="21" t="s">
        <v>159</v>
      </c>
      <c r="K391" s="22"/>
      <c r="L391" s="22"/>
      <c r="M391" s="22"/>
      <c r="N391" s="22" t="s">
        <v>160</v>
      </c>
      <c r="O391" s="22"/>
      <c r="P391" s="22"/>
      <c r="Q391" s="22"/>
      <c r="R391" s="22"/>
      <c r="S391" s="22"/>
      <c r="T391" s="22"/>
      <c r="U391" s="22"/>
      <c r="V391" s="22"/>
      <c r="W391" s="22"/>
      <c r="X391" s="22"/>
      <c r="Y391" s="22"/>
      <c r="Z391" s="22"/>
      <c r="AA391" s="22"/>
      <c r="AB391" s="22"/>
      <c r="AC391" s="22"/>
      <c r="AD391" s="22"/>
      <c r="AE391" s="22"/>
      <c r="AF391" s="22"/>
      <c r="AG391" s="22"/>
      <c r="AH391" s="22"/>
      <c r="AI391" s="22"/>
      <c r="AJ391" s="22"/>
      <c r="AK391" s="22"/>
      <c r="AL391" s="22"/>
      <c r="AM391" s="22"/>
      <c r="AN391" s="22"/>
      <c r="AO391" s="22"/>
      <c r="AP391" s="22"/>
      <c r="AQ391" s="22"/>
      <c r="AR391" s="22"/>
      <c r="AS391" s="22"/>
      <c r="AT391" s="22"/>
      <c r="AU391" s="22"/>
      <c r="AV391" s="22"/>
      <c r="AW391" s="22"/>
      <c r="AX391" s="22"/>
      <c r="AY391" s="22"/>
      <c r="AZ391" s="22"/>
      <c r="BA391" s="22"/>
      <c r="BB391" s="22"/>
      <c r="BC391" s="22"/>
      <c r="BD391" s="22"/>
      <c r="BE391" s="22"/>
      <c r="BF391" s="22"/>
      <c r="BG391" s="22"/>
      <c r="BH391" s="22"/>
      <c r="BI391" s="22"/>
      <c r="BJ391" s="22"/>
      <c r="BK391" s="22"/>
      <c r="BL391" s="22"/>
      <c r="BM391" s="22"/>
      <c r="BN391" s="22"/>
      <c r="BO391" s="82"/>
    </row>
    <row r="392" spans="1:67" ht="91" x14ac:dyDescent="0.2">
      <c r="A392" s="23">
        <v>11</v>
      </c>
      <c r="B392" s="27" t="s">
        <v>954</v>
      </c>
      <c r="C392" s="15" t="s">
        <v>955</v>
      </c>
      <c r="D392" s="31" t="s">
        <v>55</v>
      </c>
      <c r="E392" s="31" t="s">
        <v>55</v>
      </c>
      <c r="F392" s="31" t="s">
        <v>55</v>
      </c>
      <c r="G392" s="18">
        <v>42857</v>
      </c>
      <c r="H392" s="19" t="s">
        <v>969</v>
      </c>
      <c r="I392" s="20">
        <f>COUNTIF(J392:BO392,"&gt;×")</f>
        <v>1</v>
      </c>
      <c r="J392" s="21" t="s">
        <v>160</v>
      </c>
      <c r="K392" s="22"/>
      <c r="L392" s="22"/>
      <c r="M392" s="22"/>
      <c r="N392" s="22"/>
      <c r="O392" s="22"/>
      <c r="P392" s="22"/>
      <c r="Q392" s="22"/>
      <c r="R392" s="22"/>
      <c r="S392" s="22"/>
      <c r="T392" s="22"/>
      <c r="U392" s="22"/>
      <c r="V392" s="22"/>
      <c r="W392" s="22"/>
      <c r="X392" s="22"/>
      <c r="Y392" s="22"/>
      <c r="Z392" s="22"/>
      <c r="AA392" s="22"/>
      <c r="AB392" s="22"/>
      <c r="AC392" s="22"/>
      <c r="AD392" s="22"/>
      <c r="AE392" s="22"/>
      <c r="AF392" s="22"/>
      <c r="AG392" s="22"/>
      <c r="AH392" s="22"/>
      <c r="AI392" s="22"/>
      <c r="AJ392" s="22"/>
      <c r="AK392" s="22"/>
      <c r="AL392" s="22"/>
      <c r="AM392" s="22"/>
      <c r="AN392" s="22"/>
      <c r="AO392" s="22"/>
      <c r="AP392" s="22"/>
      <c r="AQ392" s="22"/>
      <c r="AR392" s="22"/>
      <c r="AS392" s="22"/>
      <c r="AT392" s="22"/>
      <c r="AU392" s="22"/>
      <c r="AV392" s="22"/>
      <c r="AW392" s="22"/>
      <c r="AX392" s="22"/>
      <c r="AY392" s="22"/>
      <c r="AZ392" s="22"/>
      <c r="BA392" s="22"/>
      <c r="BB392" s="22"/>
      <c r="BC392" s="22"/>
      <c r="BD392" s="22"/>
      <c r="BE392" s="22"/>
      <c r="BF392" s="22"/>
      <c r="BG392" s="22"/>
      <c r="BH392" s="22"/>
      <c r="BI392" s="22"/>
      <c r="BJ392" s="22"/>
      <c r="BK392" s="22"/>
      <c r="BL392" s="22"/>
      <c r="BM392" s="22"/>
      <c r="BN392" s="22"/>
      <c r="BO392" s="82"/>
    </row>
    <row r="393" spans="1:67" ht="92.4" customHeight="1" x14ac:dyDescent="0.2">
      <c r="A393" s="23">
        <v>12</v>
      </c>
      <c r="B393" s="27" t="s">
        <v>1031</v>
      </c>
      <c r="C393" s="15" t="s">
        <v>1029</v>
      </c>
      <c r="D393" s="130" t="s">
        <v>1030</v>
      </c>
      <c r="E393" s="16" t="s">
        <v>1033</v>
      </c>
      <c r="F393" s="17">
        <v>3100</v>
      </c>
      <c r="G393" s="18">
        <v>43631</v>
      </c>
      <c r="H393" s="19" t="s">
        <v>1037</v>
      </c>
      <c r="I393" s="20">
        <f t="shared" si="196"/>
        <v>4</v>
      </c>
      <c r="J393" s="21" t="s">
        <v>159</v>
      </c>
      <c r="K393" s="22"/>
      <c r="L393" s="22" t="s">
        <v>160</v>
      </c>
      <c r="M393" s="22"/>
      <c r="N393" s="22"/>
      <c r="O393" s="22"/>
      <c r="P393" s="22" t="s">
        <v>159</v>
      </c>
      <c r="Q393" s="22"/>
      <c r="R393" s="22"/>
      <c r="S393" s="22"/>
      <c r="T393" s="22"/>
      <c r="U393" s="22"/>
      <c r="V393" s="22"/>
      <c r="W393" s="22" t="s">
        <v>159</v>
      </c>
      <c r="X393" s="22"/>
      <c r="Y393" s="22"/>
      <c r="Z393" s="22"/>
      <c r="AA393" s="22"/>
      <c r="AB393" s="22"/>
      <c r="AC393" s="22"/>
      <c r="AD393" s="22"/>
      <c r="AE393" s="22"/>
      <c r="AF393" s="22"/>
      <c r="AG393" s="22"/>
      <c r="AH393" s="22"/>
      <c r="AI393" s="22"/>
      <c r="AJ393" s="22"/>
      <c r="AK393" s="22"/>
      <c r="AL393" s="22"/>
      <c r="AM393" s="22"/>
      <c r="AN393" s="22"/>
      <c r="AO393" s="22"/>
      <c r="AP393" s="22"/>
      <c r="AQ393" s="22"/>
      <c r="AR393" s="22"/>
      <c r="AS393" s="22"/>
      <c r="AT393" s="22"/>
      <c r="AU393" s="22"/>
      <c r="AV393" s="22"/>
      <c r="AW393" s="22"/>
      <c r="AX393" s="22"/>
      <c r="AY393" s="22"/>
      <c r="AZ393" s="22"/>
      <c r="BA393" s="22"/>
      <c r="BB393" s="22"/>
      <c r="BC393" s="22"/>
      <c r="BD393" s="22"/>
      <c r="BE393" s="22"/>
      <c r="BF393" s="22"/>
      <c r="BG393" s="22"/>
      <c r="BH393" s="22"/>
      <c r="BI393" s="22"/>
      <c r="BJ393" s="22"/>
      <c r="BK393" s="22"/>
      <c r="BL393" s="22"/>
      <c r="BM393" s="22"/>
      <c r="BN393" s="22"/>
      <c r="BO393" s="82"/>
    </row>
    <row r="394" spans="1:67" ht="13.5" thickBot="1" x14ac:dyDescent="0.25">
      <c r="A394" s="32"/>
      <c r="B394" s="33"/>
      <c r="C394" s="80"/>
      <c r="D394" s="139"/>
      <c r="E394" s="90"/>
      <c r="F394" s="128"/>
      <c r="G394" s="100"/>
      <c r="H394" s="36"/>
      <c r="I394" s="37"/>
      <c r="J394" s="91"/>
      <c r="K394" s="38"/>
      <c r="L394" s="38"/>
      <c r="M394" s="38"/>
      <c r="N394" s="38"/>
      <c r="O394" s="38"/>
      <c r="P394" s="38"/>
      <c r="Q394" s="38"/>
      <c r="R394" s="38"/>
      <c r="S394" s="38"/>
      <c r="T394" s="38"/>
      <c r="U394" s="38"/>
      <c r="V394" s="38"/>
      <c r="W394" s="38"/>
      <c r="X394" s="38"/>
      <c r="Y394" s="38"/>
      <c r="Z394" s="38"/>
      <c r="AA394" s="38"/>
      <c r="AB394" s="38"/>
      <c r="AC394" s="38"/>
      <c r="AD394" s="38"/>
      <c r="AE394" s="38"/>
      <c r="AF394" s="38"/>
      <c r="AG394" s="38"/>
      <c r="AH394" s="38"/>
      <c r="AI394" s="38"/>
      <c r="AJ394" s="38"/>
      <c r="AK394" s="38"/>
      <c r="AL394" s="38"/>
      <c r="AM394" s="38"/>
      <c r="AN394" s="38"/>
      <c r="AO394" s="38"/>
      <c r="AP394" s="38"/>
      <c r="AQ394" s="38"/>
      <c r="AR394" s="38"/>
      <c r="AS394" s="38"/>
      <c r="AT394" s="38"/>
      <c r="AU394" s="38"/>
      <c r="AV394" s="38"/>
      <c r="AW394" s="38"/>
      <c r="AX394" s="38"/>
      <c r="AY394" s="38"/>
      <c r="AZ394" s="38"/>
      <c r="BA394" s="38"/>
      <c r="BB394" s="38"/>
      <c r="BC394" s="38"/>
      <c r="BD394" s="38"/>
      <c r="BE394" s="38"/>
      <c r="BF394" s="38"/>
      <c r="BG394" s="38"/>
      <c r="BH394" s="38"/>
      <c r="BI394" s="38"/>
      <c r="BJ394" s="38"/>
      <c r="BK394" s="38"/>
      <c r="BL394" s="38"/>
      <c r="BM394" s="38"/>
      <c r="BN394" s="38"/>
      <c r="BO394" s="83"/>
    </row>
    <row r="395" spans="1:67" ht="13.5" thickBot="1" x14ac:dyDescent="0.25">
      <c r="B395" s="25"/>
    </row>
    <row r="396" spans="1:67" ht="16.5" x14ac:dyDescent="0.25">
      <c r="D396" s="4"/>
      <c r="E396" s="4"/>
      <c r="I396" t="s">
        <v>649</v>
      </c>
      <c r="J396" s="44" t="s">
        <v>52</v>
      </c>
      <c r="K396" s="7" t="s">
        <v>52</v>
      </c>
      <c r="L396" s="7"/>
      <c r="M396" s="7"/>
      <c r="N396" s="7"/>
      <c r="O396" s="7"/>
      <c r="P396" s="45" t="s">
        <v>49</v>
      </c>
      <c r="Q396" s="7" t="s">
        <v>71</v>
      </c>
      <c r="R396" s="7"/>
      <c r="S396" s="46"/>
      <c r="T396" s="77"/>
      <c r="U396" s="7" t="s">
        <v>168</v>
      </c>
      <c r="V396" s="7"/>
      <c r="W396" s="7"/>
      <c r="X396" s="7"/>
      <c r="Y396" s="7"/>
      <c r="Z396" s="46"/>
      <c r="AA396"/>
      <c r="AB396"/>
      <c r="AC396"/>
      <c r="AD396"/>
      <c r="AF396"/>
      <c r="AG396"/>
      <c r="AI396"/>
      <c r="AJ396"/>
      <c r="AK396"/>
      <c r="AM396"/>
      <c r="AN396"/>
      <c r="AO396"/>
      <c r="AQ396"/>
      <c r="AR396"/>
      <c r="AS396"/>
      <c r="AT396"/>
      <c r="AU396"/>
      <c r="AW396"/>
      <c r="AX396"/>
      <c r="AY396"/>
      <c r="BA396"/>
      <c r="BB396"/>
      <c r="BC396"/>
      <c r="BD396"/>
      <c r="BE396"/>
      <c r="BF396"/>
      <c r="BG396"/>
      <c r="BH396"/>
      <c r="BI396"/>
      <c r="BK396"/>
      <c r="BL396"/>
      <c r="BM396"/>
      <c r="BN396"/>
      <c r="BO396"/>
    </row>
    <row r="397" spans="1:67" x14ac:dyDescent="0.2">
      <c r="J397" s="47" t="s">
        <v>69</v>
      </c>
      <c r="K397" s="48" t="s">
        <v>70</v>
      </c>
      <c r="L397" s="48"/>
      <c r="M397" s="48"/>
      <c r="N397" s="48"/>
      <c r="O397" s="48"/>
      <c r="P397" s="75" t="s">
        <v>67</v>
      </c>
      <c r="Q397" s="49" t="s">
        <v>68</v>
      </c>
      <c r="R397" s="50"/>
      <c r="S397" s="51"/>
      <c r="T397" s="76"/>
      <c r="U397" s="49"/>
      <c r="V397" s="50"/>
      <c r="W397" s="50"/>
      <c r="X397" s="50"/>
      <c r="Y397" s="50"/>
      <c r="Z397" s="51"/>
      <c r="AA397"/>
      <c r="AB397"/>
      <c r="AC397"/>
      <c r="AD397"/>
      <c r="AF397"/>
      <c r="AG397"/>
      <c r="AI397"/>
      <c r="AJ397"/>
      <c r="AK397"/>
      <c r="AM397"/>
      <c r="AN397"/>
      <c r="AO397"/>
      <c r="AQ397"/>
      <c r="AR397"/>
      <c r="AS397"/>
      <c r="AT397"/>
      <c r="AU397"/>
      <c r="AW397"/>
      <c r="AX397"/>
      <c r="AY397"/>
      <c r="BA397"/>
      <c r="BB397"/>
      <c r="BC397"/>
      <c r="BD397"/>
      <c r="BE397"/>
      <c r="BF397"/>
      <c r="BG397"/>
      <c r="BH397"/>
      <c r="BI397"/>
      <c r="BK397"/>
      <c r="BL397"/>
      <c r="BM397"/>
      <c r="BN397"/>
      <c r="BO397"/>
    </row>
    <row r="398" spans="1:67" ht="13.5" thickBot="1" x14ac:dyDescent="0.25">
      <c r="J398" s="78" t="s">
        <v>167</v>
      </c>
      <c r="K398" s="52" t="s">
        <v>1002</v>
      </c>
      <c r="L398" s="53"/>
      <c r="M398" s="54"/>
      <c r="N398" s="54"/>
      <c r="O398" s="54"/>
      <c r="P398" s="55" t="s">
        <v>72</v>
      </c>
      <c r="Q398" s="52" t="s">
        <v>73</v>
      </c>
      <c r="R398" s="53"/>
      <c r="S398" s="56"/>
      <c r="T398" s="55"/>
      <c r="U398" s="52"/>
      <c r="V398" s="53"/>
      <c r="W398" s="53"/>
      <c r="X398" s="53"/>
      <c r="Y398" s="53"/>
      <c r="Z398" s="56"/>
      <c r="AA398"/>
      <c r="AB398"/>
      <c r="AC398"/>
      <c r="AD398"/>
      <c r="AF398"/>
      <c r="AG398"/>
      <c r="AI398"/>
      <c r="AJ398"/>
      <c r="AK398"/>
      <c r="AM398"/>
      <c r="AN398"/>
      <c r="AO398"/>
      <c r="AQ398"/>
      <c r="AR398"/>
      <c r="AS398"/>
      <c r="AT398"/>
      <c r="AU398"/>
      <c r="AW398"/>
      <c r="AX398"/>
      <c r="AY398"/>
      <c r="BA398"/>
      <c r="BB398"/>
      <c r="BC398"/>
      <c r="BD398"/>
      <c r="BE398"/>
      <c r="BF398"/>
      <c r="BG398"/>
      <c r="BH398"/>
      <c r="BI398"/>
      <c r="BK398"/>
      <c r="BL398"/>
      <c r="BM398"/>
      <c r="BN398"/>
      <c r="BO398"/>
    </row>
  </sheetData>
  <mergeCells count="340">
    <mergeCell ref="BD223:BD224"/>
    <mergeCell ref="BJ223:BJ224"/>
    <mergeCell ref="BO223:BO224"/>
    <mergeCell ref="BE223:BE224"/>
    <mergeCell ref="BF223:BF224"/>
    <mergeCell ref="Z223:Z224"/>
    <mergeCell ref="BG223:BG224"/>
    <mergeCell ref="BH223:BH224"/>
    <mergeCell ref="BI223:BI224"/>
    <mergeCell ref="AX223:AX224"/>
    <mergeCell ref="AL223:AL224"/>
    <mergeCell ref="AM223:AM224"/>
    <mergeCell ref="AG223:AG224"/>
    <mergeCell ref="AK223:AK224"/>
    <mergeCell ref="AF223:AF224"/>
    <mergeCell ref="AY223:AY224"/>
    <mergeCell ref="AZ223:AZ224"/>
    <mergeCell ref="BA223:BA224"/>
    <mergeCell ref="BB223:BB224"/>
    <mergeCell ref="BC223:BC224"/>
    <mergeCell ref="AS223:AS224"/>
    <mergeCell ref="AT223:AT224"/>
    <mergeCell ref="AU223:AU224"/>
    <mergeCell ref="AV223:AV224"/>
    <mergeCell ref="AQ223:AQ224"/>
    <mergeCell ref="AO223:AO224"/>
    <mergeCell ref="AP223:AP224"/>
    <mergeCell ref="AR223:AR224"/>
    <mergeCell ref="R223:R224"/>
    <mergeCell ref="AA223:AA224"/>
    <mergeCell ref="AH223:AH224"/>
    <mergeCell ref="AI223:AI224"/>
    <mergeCell ref="AJ223:AJ224"/>
    <mergeCell ref="AE223:AE224"/>
    <mergeCell ref="S223:S224"/>
    <mergeCell ref="T223:T224"/>
    <mergeCell ref="Y223:Y224"/>
    <mergeCell ref="W223:W224"/>
    <mergeCell ref="O223:O224"/>
    <mergeCell ref="AN223:AN224"/>
    <mergeCell ref="AD223:AD224"/>
    <mergeCell ref="U223:U224"/>
    <mergeCell ref="X223:X224"/>
    <mergeCell ref="BM292:BM293"/>
    <mergeCell ref="BN292:BN293"/>
    <mergeCell ref="BO292:BO293"/>
    <mergeCell ref="Z292:Z293"/>
    <mergeCell ref="BG292:BG293"/>
    <mergeCell ref="BH292:BH293"/>
    <mergeCell ref="BI292:BI293"/>
    <mergeCell ref="BJ292:BJ293"/>
    <mergeCell ref="BK292:BK293"/>
    <mergeCell ref="AE292:AE293"/>
    <mergeCell ref="BL292:BL293"/>
    <mergeCell ref="BA292:BA293"/>
    <mergeCell ref="BB292:BB293"/>
    <mergeCell ref="BC292:BC293"/>
    <mergeCell ref="BD292:BD293"/>
    <mergeCell ref="BE292:BE293"/>
    <mergeCell ref="AF292:AF293"/>
    <mergeCell ref="AH292:AH293"/>
    <mergeCell ref="AW223:AW224"/>
    <mergeCell ref="AI292:AI293"/>
    <mergeCell ref="AJ292:AJ293"/>
    <mergeCell ref="AK292:AK293"/>
    <mergeCell ref="AN292:AN293"/>
    <mergeCell ref="AO292:AO293"/>
    <mergeCell ref="AP292:AP293"/>
    <mergeCell ref="AR292:AR293"/>
    <mergeCell ref="AS292:AS293"/>
    <mergeCell ref="AT292:AT293"/>
    <mergeCell ref="AQ292:AQ293"/>
    <mergeCell ref="BF292:BF293"/>
    <mergeCell ref="AU292:AU293"/>
    <mergeCell ref="AV292:AV293"/>
    <mergeCell ref="AW292:AW293"/>
    <mergeCell ref="AX292:AX293"/>
    <mergeCell ref="AY292:AY293"/>
    <mergeCell ref="AZ292:AZ293"/>
    <mergeCell ref="AL292:AL293"/>
    <mergeCell ref="AM292:AM293"/>
    <mergeCell ref="AA292:AA293"/>
    <mergeCell ref="AG292:AG293"/>
    <mergeCell ref="S292:S293"/>
    <mergeCell ref="T292:T293"/>
    <mergeCell ref="Y292:Y293"/>
    <mergeCell ref="AD292:AD293"/>
    <mergeCell ref="A383:A384"/>
    <mergeCell ref="B383:B384"/>
    <mergeCell ref="H372:I372"/>
    <mergeCell ref="G336:G337"/>
    <mergeCell ref="H336:H337"/>
    <mergeCell ref="I336:I337"/>
    <mergeCell ref="A338:B338"/>
    <mergeCell ref="C338:H338"/>
    <mergeCell ref="A336:A337"/>
    <mergeCell ref="B336:B337"/>
    <mergeCell ref="C336:C337"/>
    <mergeCell ref="D336:D337"/>
    <mergeCell ref="E336:E337"/>
    <mergeCell ref="F336:F337"/>
    <mergeCell ref="X292:X293"/>
    <mergeCell ref="W292:W293"/>
    <mergeCell ref="A380:B380"/>
    <mergeCell ref="C380:H380"/>
    <mergeCell ref="A378:A379"/>
    <mergeCell ref="G378:G379"/>
    <mergeCell ref="A261:A262"/>
    <mergeCell ref="H255:I255"/>
    <mergeCell ref="A223:A224"/>
    <mergeCell ref="H223:H224"/>
    <mergeCell ref="F274:F275"/>
    <mergeCell ref="H274:H275"/>
    <mergeCell ref="A292:A293"/>
    <mergeCell ref="B292:B293"/>
    <mergeCell ref="F292:F293"/>
    <mergeCell ref="G292:G293"/>
    <mergeCell ref="H292:H293"/>
    <mergeCell ref="C297:C299"/>
    <mergeCell ref="D297:D299"/>
    <mergeCell ref="E297:E299"/>
    <mergeCell ref="H297:H299"/>
    <mergeCell ref="B378:B379"/>
    <mergeCell ref="C378:C379"/>
    <mergeCell ref="I378:I379"/>
    <mergeCell ref="H17:I17"/>
    <mergeCell ref="H18:I18"/>
    <mergeCell ref="I24:I25"/>
    <mergeCell ref="A24:A25"/>
    <mergeCell ref="B24:B25"/>
    <mergeCell ref="F24:F25"/>
    <mergeCell ref="E24:E25"/>
    <mergeCell ref="H252:I252"/>
    <mergeCell ref="H253:I253"/>
    <mergeCell ref="H93:I93"/>
    <mergeCell ref="C102:C103"/>
    <mergeCell ref="D102:D103"/>
    <mergeCell ref="H102:H103"/>
    <mergeCell ref="H94:I94"/>
    <mergeCell ref="F223:F224"/>
    <mergeCell ref="G223:G224"/>
    <mergeCell ref="I223:I224"/>
    <mergeCell ref="B223:B224"/>
    <mergeCell ref="A215:A216"/>
    <mergeCell ref="B215:B216"/>
    <mergeCell ref="C215:C216"/>
    <mergeCell ref="F215:F216"/>
    <mergeCell ref="G215:G216"/>
    <mergeCell ref="E215:E216"/>
    <mergeCell ref="G24:G25"/>
    <mergeCell ref="I45:I46"/>
    <mergeCell ref="C45:C46"/>
    <mergeCell ref="C24:C25"/>
    <mergeCell ref="D45:D46"/>
    <mergeCell ref="H24:H25"/>
    <mergeCell ref="D24:D25"/>
    <mergeCell ref="A82:A83"/>
    <mergeCell ref="G82:G83"/>
    <mergeCell ref="H39:I39"/>
    <mergeCell ref="G45:G46"/>
    <mergeCell ref="A45:A46"/>
    <mergeCell ref="B82:B83"/>
    <mergeCell ref="B45:B46"/>
    <mergeCell ref="A47:B47"/>
    <mergeCell ref="C47:H47"/>
    <mergeCell ref="A26:B26"/>
    <mergeCell ref="H36:I36"/>
    <mergeCell ref="H64:I64"/>
    <mergeCell ref="H65:I65"/>
    <mergeCell ref="H67:I67"/>
    <mergeCell ref="H66:I66"/>
    <mergeCell ref="F45:F46"/>
    <mergeCell ref="H45:H46"/>
    <mergeCell ref="A5:A6"/>
    <mergeCell ref="B5:B6"/>
    <mergeCell ref="C5:C6"/>
    <mergeCell ref="D5:D6"/>
    <mergeCell ref="H16:I16"/>
    <mergeCell ref="E5:E6"/>
    <mergeCell ref="F5:F6"/>
    <mergeCell ref="G5:G6"/>
    <mergeCell ref="H5:H6"/>
    <mergeCell ref="I5:I6"/>
    <mergeCell ref="A7:B7"/>
    <mergeCell ref="C7:H7"/>
    <mergeCell ref="H15:I15"/>
    <mergeCell ref="C26:H26"/>
    <mergeCell ref="E45:E46"/>
    <mergeCell ref="H37:I37"/>
    <mergeCell ref="H38:I38"/>
    <mergeCell ref="A75:B75"/>
    <mergeCell ref="C75:H75"/>
    <mergeCell ref="A73:A74"/>
    <mergeCell ref="B73:B74"/>
    <mergeCell ref="C73:C74"/>
    <mergeCell ref="D73:D74"/>
    <mergeCell ref="E73:E74"/>
    <mergeCell ref="F73:F74"/>
    <mergeCell ref="G73:G74"/>
    <mergeCell ref="H73:H74"/>
    <mergeCell ref="I73:I74"/>
    <mergeCell ref="BO82:BO83"/>
    <mergeCell ref="BD82:BD83"/>
    <mergeCell ref="BG82:BG83"/>
    <mergeCell ref="AP82:AP83"/>
    <mergeCell ref="AU82:AU83"/>
    <mergeCell ref="BM82:BM83"/>
    <mergeCell ref="BI82:BI83"/>
    <mergeCell ref="BH82:BH83"/>
    <mergeCell ref="BA82:BA83"/>
    <mergeCell ref="BK82:BK83"/>
    <mergeCell ref="BL82:BL83"/>
    <mergeCell ref="AQ82:AQ83"/>
    <mergeCell ref="BF82:BF83"/>
    <mergeCell ref="AY82:AY83"/>
    <mergeCell ref="BN82:BN83"/>
    <mergeCell ref="H95:I95"/>
    <mergeCell ref="BJ82:BJ83"/>
    <mergeCell ref="AS82:AS83"/>
    <mergeCell ref="N82:N83"/>
    <mergeCell ref="AK82:AK83"/>
    <mergeCell ref="AR82:AR83"/>
    <mergeCell ref="AZ82:AZ83"/>
    <mergeCell ref="BE82:BE83"/>
    <mergeCell ref="BC82:BC83"/>
    <mergeCell ref="AO82:AO83"/>
    <mergeCell ref="I82:I83"/>
    <mergeCell ref="AJ82:AJ83"/>
    <mergeCell ref="M82:M83"/>
    <mergeCell ref="L82:L83"/>
    <mergeCell ref="AL82:AL83"/>
    <mergeCell ref="AM82:AM83"/>
    <mergeCell ref="AN82:AN83"/>
    <mergeCell ref="A102:A103"/>
    <mergeCell ref="BB82:BB83"/>
    <mergeCell ref="AT82:AT83"/>
    <mergeCell ref="Z82:Z83"/>
    <mergeCell ref="F102:F103"/>
    <mergeCell ref="AX82:AX83"/>
    <mergeCell ref="AV82:AV83"/>
    <mergeCell ref="J82:J83"/>
    <mergeCell ref="K82:K83"/>
    <mergeCell ref="I102:I103"/>
    <mergeCell ref="G102:G103"/>
    <mergeCell ref="B102:B103"/>
    <mergeCell ref="H96:I96"/>
    <mergeCell ref="AW82:AW83"/>
    <mergeCell ref="E102:E103"/>
    <mergeCell ref="C274:C275"/>
    <mergeCell ref="A304:A306"/>
    <mergeCell ref="B304:B306"/>
    <mergeCell ref="A263:B263"/>
    <mergeCell ref="H208:I208"/>
    <mergeCell ref="B157:C157"/>
    <mergeCell ref="B155:C155"/>
    <mergeCell ref="B140:B141"/>
    <mergeCell ref="A104:B104"/>
    <mergeCell ref="H140:H141"/>
    <mergeCell ref="I140:I141"/>
    <mergeCell ref="A140:A141"/>
    <mergeCell ref="A142:B142"/>
    <mergeCell ref="F140:F141"/>
    <mergeCell ref="A217:B217"/>
    <mergeCell ref="C217:H217"/>
    <mergeCell ref="H378:H379"/>
    <mergeCell ref="H164:I164"/>
    <mergeCell ref="D378:D379"/>
    <mergeCell ref="E378:E379"/>
    <mergeCell ref="F378:F379"/>
    <mergeCell ref="H215:H216"/>
    <mergeCell ref="E173:E174"/>
    <mergeCell ref="F173:F174"/>
    <mergeCell ref="G173:G174"/>
    <mergeCell ref="H166:I166"/>
    <mergeCell ref="H167:I167"/>
    <mergeCell ref="E274:E275"/>
    <mergeCell ref="D274:D275"/>
    <mergeCell ref="H209:I209"/>
    <mergeCell ref="H173:H174"/>
    <mergeCell ref="I173:I174"/>
    <mergeCell ref="A175:B175"/>
    <mergeCell ref="H133:I133"/>
    <mergeCell ref="H134:I134"/>
    <mergeCell ref="C104:H104"/>
    <mergeCell ref="H131:I131"/>
    <mergeCell ref="H132:I132"/>
    <mergeCell ref="D140:D141"/>
    <mergeCell ref="B173:B174"/>
    <mergeCell ref="C173:C174"/>
    <mergeCell ref="D173:D174"/>
    <mergeCell ref="C175:H175"/>
    <mergeCell ref="H206:I206"/>
    <mergeCell ref="B193:D193"/>
    <mergeCell ref="B199:D199"/>
    <mergeCell ref="H207:I207"/>
    <mergeCell ref="H165:I165"/>
    <mergeCell ref="C142:H142"/>
    <mergeCell ref="E140:E141"/>
    <mergeCell ref="G140:G141"/>
    <mergeCell ref="A173:A174"/>
    <mergeCell ref="C140:C141"/>
    <mergeCell ref="D215:D216"/>
    <mergeCell ref="G261:G262"/>
    <mergeCell ref="H261:H262"/>
    <mergeCell ref="I261:I262"/>
    <mergeCell ref="C263:H263"/>
    <mergeCell ref="B240:D240"/>
    <mergeCell ref="B261:B262"/>
    <mergeCell ref="C261:C262"/>
    <mergeCell ref="D261:D262"/>
    <mergeCell ref="E261:E262"/>
    <mergeCell ref="F261:F262"/>
    <mergeCell ref="B242:D242"/>
    <mergeCell ref="C223:C224"/>
    <mergeCell ref="D223:D224"/>
    <mergeCell ref="I215:I216"/>
    <mergeCell ref="U292:U293"/>
    <mergeCell ref="V223:V224"/>
    <mergeCell ref="V292:V293"/>
    <mergeCell ref="H369:I369"/>
    <mergeCell ref="H370:I370"/>
    <mergeCell ref="H371:I371"/>
    <mergeCell ref="H327:I327"/>
    <mergeCell ref="H328:I328"/>
    <mergeCell ref="I292:I293"/>
    <mergeCell ref="H330:I330"/>
    <mergeCell ref="H254:I254"/>
    <mergeCell ref="H329:I329"/>
    <mergeCell ref="J292:J293"/>
    <mergeCell ref="K292:K293"/>
    <mergeCell ref="L292:L293"/>
    <mergeCell ref="M292:M293"/>
    <mergeCell ref="N292:N293"/>
    <mergeCell ref="J223:J224"/>
    <mergeCell ref="K223:K224"/>
    <mergeCell ref="L223:L224"/>
    <mergeCell ref="M223:M224"/>
    <mergeCell ref="O292:O293"/>
    <mergeCell ref="R292:R293"/>
    <mergeCell ref="N223:N224"/>
  </mergeCells>
  <phoneticPr fontId="1"/>
  <hyperlinks>
    <hyperlink ref="E30" r:id="rId1" xr:uid="{4788644D-1515-470D-AB1A-B70AA6F78D2E}"/>
    <hyperlink ref="E51" r:id="rId2" xr:uid="{97C33B55-9497-4584-B8E6-B878C94F7B32}"/>
    <hyperlink ref="E55" r:id="rId3" xr:uid="{DD65555F-118C-4EED-931B-14DD4C08C740}"/>
    <hyperlink ref="E77" r:id="rId4" xr:uid="{4B3531B1-A8DF-48F2-8495-C9C3C4B1F5CB}"/>
    <hyperlink ref="E78" r:id="rId5" location="!/pages/Caf%C3%A9-Daisy/373820692694711?id=373820692694711&amp;sk=info" xr:uid="{4E2C91C6-5AC1-4995-9106-5F40FB4F8DAA}"/>
    <hyperlink ref="E86" r:id="rId6" xr:uid="{EF345E37-77A1-4958-BAF2-C4BC1FAD78C1}"/>
    <hyperlink ref="E122" r:id="rId7" display="http://homepage2.nifty.com/thairestaurant/index.html" xr:uid="{2B2F67FA-0833-4E5F-A9A0-48E1177EA55A}"/>
    <hyperlink ref="E105" r:id="rId8" xr:uid="{FD24FD7C-0522-4C72-B724-4ECB7941F119}"/>
    <hyperlink ref="E10" r:id="rId9" xr:uid="{EFBF339C-C217-4C46-89A0-17112A88804C}"/>
    <hyperlink ref="E146" r:id="rId10" xr:uid="{A3B06485-99AD-4374-BD3D-33BD7DECE8D0}"/>
    <hyperlink ref="E148" r:id="rId11" xr:uid="{6029274D-DD30-4280-BEAE-017536FC7E8E}"/>
    <hyperlink ref="E114" r:id="rId12" xr:uid="{4AC4A14B-D252-447D-86C3-69FE188F12C2}"/>
    <hyperlink ref="E153" r:id="rId13" xr:uid="{19CA1041-6C3B-469E-957D-4F67B4928190}"/>
    <hyperlink ref="E384" r:id="rId14" xr:uid="{FDC844C0-BFA6-4C19-B6ED-15D578F174B9}"/>
    <hyperlink ref="E231" r:id="rId15" xr:uid="{5B21B742-2F81-4BF8-93F7-18FADCC8CC9E}"/>
    <hyperlink ref="E237" r:id="rId16" xr:uid="{52FCE3F6-F5A5-4DF0-9DE7-B54FEE2831BF}"/>
    <hyperlink ref="E241" r:id="rId17" display="http://www.gfjapan.com/web/02_place/food.html" xr:uid="{57387088-5689-4654-8693-633237980C3F}"/>
    <hyperlink ref="E221" r:id="rId18" xr:uid="{45A2507A-81F7-4399-BA18-6106A0E1BDFF}"/>
    <hyperlink ref="E111" r:id="rId19" xr:uid="{97908F78-7EDC-4DC8-8BAE-9C6F1E995BD0}"/>
    <hyperlink ref="E9" r:id="rId20" xr:uid="{6BC80216-834E-43DF-94FE-506D50E8F164}"/>
    <hyperlink ref="E229" r:id="rId21" xr:uid="{0674BC1B-C4AC-40EA-BF82-24367D914A22}"/>
    <hyperlink ref="E48" r:id="rId22" xr:uid="{7CCD81EC-A2B6-4C7A-B1A0-F50EFE42CD18}"/>
    <hyperlink ref="E49" r:id="rId23" xr:uid="{709B73F2-024E-4958-8E10-E75935D250A3}"/>
    <hyperlink ref="E80" r:id="rId24" xr:uid="{DD195D5B-44A3-4488-815C-8F474DB950FA}"/>
    <hyperlink ref="E233" r:id="rId25" xr:uid="{6765466F-C76B-45C9-9A2B-9D31853431A3}"/>
    <hyperlink ref="E239" r:id="rId26" xr:uid="{39DF5AB6-2108-4DED-8F06-FC02BD2E4B2C}"/>
    <hyperlink ref="E322" r:id="rId27" display="http://homepage2.nifty.com/thairestaurant/index.html" xr:uid="{76B3DC50-4E89-4814-967C-7002C3BFAB08}"/>
    <hyperlink ref="E321" r:id="rId28" display="http://neppalchullo.choinavi.com/" xr:uid="{01D264E6-28B8-424D-8411-E31B2E7AF55A}"/>
    <hyperlink ref="E324" r:id="rId29" display="http://www.gfjapan.com/web/02_place/food.html" xr:uid="{401C6E70-5B6B-48E2-9666-E17F7051441C}"/>
    <hyperlink ref="D305" r:id="rId30" xr:uid="{346C9A86-3432-4338-90DC-0F569981523B}"/>
    <hyperlink ref="D306" location="phase9!A1" display="phase9" xr:uid="{2C5530F7-4DFB-46D3-9246-E2A673A937E2}"/>
    <hyperlink ref="E388" r:id="rId31" xr:uid="{B994EE6B-BCB5-4623-AA93-332D5835B0C1}"/>
    <hyperlink ref="E268" r:id="rId32" xr:uid="{B23BB9B7-2B6A-437A-9BE3-B07D7FF4A3EF}"/>
    <hyperlink ref="E269" r:id="rId33" xr:uid="{30F0FEFD-9142-4E6D-8719-7A16F79B0E7F}"/>
    <hyperlink ref="E270" r:id="rId34" location="!/pages/African-Palace%E3%82%A2%E3%83%95%E3%83%AA%E3%82%AB%E3%83%B3%E3%83%91%E3%83%AC%E3%82%B9/1933117703494647?sk=info" xr:uid="{10E7C385-3BD5-4DBE-AB00-72A0E54F9935}"/>
    <hyperlink ref="E28" r:id="rId35" xr:uid="{13DD1DDA-1B38-4F0F-A72C-0F27B161E2C9}"/>
    <hyperlink ref="E29" r:id="rId36" xr:uid="{D5A01BDA-AA6D-4D44-94A1-397F0CD4768E}"/>
    <hyperlink ref="E274" r:id="rId37" xr:uid="{F237E9F4-22F3-4BC7-9964-FA8505132CCF}"/>
    <hyperlink ref="H1" r:id="rId38" xr:uid="{E34024BA-548E-47D4-AB1A-9084F185DDFE}"/>
    <hyperlink ref="E151" r:id="rId39" xr:uid="{4DE323C3-4C78-4202-A953-F72D4F0AF710}"/>
    <hyperlink ref="E228" r:id="rId40" xr:uid="{ED06A7E0-2EDE-46ED-8357-0042614D3384}"/>
    <hyperlink ref="E266" r:id="rId41" xr:uid="{AA7D744A-B7AF-4C21-9C88-7E84EEB44059}"/>
    <hyperlink ref="E267" r:id="rId42" xr:uid="{A568C777-B619-473E-892A-B53A17CB5FE6}"/>
    <hyperlink ref="E279" r:id="rId43" xr:uid="{F7DB172C-592F-45AB-BE6B-E7CF42668980}"/>
    <hyperlink ref="E281" r:id="rId44" xr:uid="{EDCA0C05-5296-4C7E-A325-51C146637481}"/>
    <hyperlink ref="E283" r:id="rId45" xr:uid="{AE873282-9A81-451D-83F5-E991522813FE}"/>
    <hyperlink ref="E294" r:id="rId46" xr:uid="{B4A08502-4167-4DAE-8F1B-E3D59403BDDB}"/>
    <hyperlink ref="E8" r:id="rId47" xr:uid="{A87E8BE2-B009-4228-8B76-1E32E229AEC1}"/>
    <hyperlink ref="E82" r:id="rId48" xr:uid="{5DC6DEE3-E0AD-4D43-9FA3-8CACEC9CED0D}"/>
    <hyperlink ref="E109" r:id="rId49" xr:uid="{806A4F3B-E10F-4ED1-86E4-50B320CFF9A9}"/>
    <hyperlink ref="E179" r:id="rId50" xr:uid="{66936E82-34D6-458D-9172-273C7DEF8722}"/>
    <hyperlink ref="E235" r:id="rId51" xr:uid="{411E4B43-CFF5-4ACB-A83D-F52CC10C36B5}"/>
    <hyperlink ref="E285" r:id="rId52" xr:uid="{32AD661F-08AD-4196-81C3-E505117A5394}"/>
    <hyperlink ref="E287" r:id="rId53" xr:uid="{C01B12E0-8957-4445-9508-78C52E961A80}"/>
    <hyperlink ref="E288" r:id="rId54" xr:uid="{827402AA-E3CE-4716-89AB-B7CEE6946252}"/>
    <hyperlink ref="E289" r:id="rId55" xr:uid="{300197C3-9FB2-405F-AB9E-6DBC9EFF5AA1}"/>
    <hyperlink ref="E12" r:id="rId56" xr:uid="{67BC8B67-39E2-4DCB-B297-19B01E2039EF}"/>
    <hyperlink ref="E147" r:id="rId57" xr:uid="{89C93227-7ABD-4127-BF2B-B86CDFFC9CC3}"/>
    <hyperlink ref="E154" r:id="rId58" xr:uid="{7DFC6094-FBA6-4DBD-84B9-6F743CF2D04F}"/>
    <hyperlink ref="E177" r:id="rId59" xr:uid="{A7AEC619-868D-45A6-A2BD-90040C02C177}"/>
    <hyperlink ref="E186" r:id="rId60" xr:uid="{6E16C288-F8CA-4AE9-B4EA-3F0FBBFEE45B}"/>
    <hyperlink ref="E223" r:id="rId61" xr:uid="{066DC794-C599-41C0-914D-D3AD59F58B37}"/>
    <hyperlink ref="E224" r:id="rId62" xr:uid="{D10BE594-B800-482A-B631-AFD112B39FDA}"/>
    <hyperlink ref="E226" r:id="rId63" xr:uid="{48904020-3F5A-4735-A107-41E6FFC3B0EE}"/>
    <hyperlink ref="E236" r:id="rId64" xr:uid="{5AF99637-EAE3-4C3C-87FF-3BF2449DBBEC}"/>
    <hyperlink ref="E301" r:id="rId65" xr:uid="{1CBF8694-9225-4248-B179-C4D92411F0A1}"/>
    <hyperlink ref="E340" r:id="rId66" xr:uid="{CA955717-D01E-410F-BFA0-6EB025B27EF2}"/>
    <hyperlink ref="E342" r:id="rId67" xr:uid="{B593B76E-C8A7-4184-B50F-3264FCBF306A}"/>
    <hyperlink ref="E345" r:id="rId68" xr:uid="{38B12BAF-AB16-4071-8987-0F4B14753586}"/>
    <hyperlink ref="E393" r:id="rId69" xr:uid="{9C0D0391-17B9-4EF3-A7D7-B0E3469B9B98}"/>
    <hyperlink ref="E346" r:id="rId70" xr:uid="{CDE0444F-E6FA-4770-9D25-F2898BA2725A}"/>
    <hyperlink ref="E348" r:id="rId71" xr:uid="{A8559BD1-D699-4EAF-BBE4-9A9C0C2D0DCC}"/>
    <hyperlink ref="E185" r:id="rId72" xr:uid="{688E297D-DC8F-418C-83D3-44EA0D3988A6}"/>
    <hyperlink ref="E232" r:id="rId73" xr:uid="{16C2100D-54FE-4C6E-849E-4476CC81A031}"/>
    <hyperlink ref="E238" r:id="rId74" xr:uid="{5AE4D89E-38B9-4465-8798-BC1A0B645AC6}"/>
    <hyperlink ref="E278" r:id="rId75" xr:uid="{6AA08D7A-E784-4550-AB70-8723CECB8095}"/>
    <hyperlink ref="E339" r:id="rId76" xr:uid="{029B80DE-20BF-44A3-B3E1-7F2429F29FC2}"/>
    <hyperlink ref="E341" r:id="rId77" xr:uid="{BEB42CA9-0C99-4B93-9E4E-A4C8F8CCB0A5}"/>
    <hyperlink ref="E344" r:id="rId78" xr:uid="{D87CD4CD-380A-4C7A-BDCC-77FE1856B003}"/>
    <hyperlink ref="E347" r:id="rId79" xr:uid="{93EA957F-8213-497E-BED4-B6E9CA3DD637}"/>
    <hyperlink ref="E349" r:id="rId80" xr:uid="{1185B813-40EE-4A71-B66A-4A610EB8B316}"/>
    <hyperlink ref="E350" r:id="rId81" xr:uid="{58C3DA37-2DF0-42E3-A617-579CB32E303F}"/>
    <hyperlink ref="E11" r:id="rId82" xr:uid="{17C815D4-4F07-4EEA-BB2C-030A38C55292}"/>
    <hyperlink ref="E144" r:id="rId83" xr:uid="{0A214083-5513-4839-936C-FCD8E945D993}"/>
    <hyperlink ref="E180" r:id="rId84" xr:uid="{88003B3D-1905-42AD-A9E7-0609363340C7}"/>
    <hyperlink ref="E220" r:id="rId85" xr:uid="{5F32BA6C-CEE5-4FBC-8555-D3497DB1E797}"/>
    <hyperlink ref="E280" r:id="rId86" xr:uid="{C99C7A36-C351-47D6-987B-C2D878CADE67}"/>
    <hyperlink ref="E282" r:id="rId87" xr:uid="{B79D6B57-1D1C-4BE2-944D-63DC0F728944}"/>
    <hyperlink ref="E353" r:id="rId88" xr:uid="{FB943283-EEAE-41DD-BAE5-65CFC8B001D5}"/>
    <hyperlink ref="E387" r:id="rId89" xr:uid="{E43E928E-1DF2-4164-B1FB-63B937F6F124}"/>
    <hyperlink ref="E389" r:id="rId90" xr:uid="{B5EFE48E-C2CA-430D-A60A-FE3CEA20B4BD}"/>
    <hyperlink ref="E390" r:id="rId91" xr:uid="{CA01AF5B-2170-4574-987D-2F47CF8AE070}"/>
    <hyperlink ref="E300" r:id="rId92" xr:uid="{4DB58E8A-2EDD-420A-8FF6-331104C137B3}"/>
    <hyperlink ref="E176" r:id="rId93" xr:uid="{00C422CF-5729-44C1-9CAF-3E121572DBF7}"/>
    <hyperlink ref="E182" r:id="rId94" xr:uid="{51A64C2C-AC72-41A7-9C64-8CC0D5036BDC}"/>
    <hyperlink ref="E351" r:id="rId95" xr:uid="{DE04A9FF-D7AB-4980-A9B1-01EB192052D9}"/>
    <hyperlink ref="E85" r:id="rId96" xr:uid="{BAC9B3B0-8C85-4AFC-9A6B-48DC4038BCA5}"/>
    <hyperlink ref="E184" r:id="rId97" xr:uid="{8D69EFA5-E803-4094-B512-923BCB483D24}"/>
    <hyperlink ref="E292" r:id="rId98" xr:uid="{6622EC95-62C4-451C-B8ED-6A432B3F04B1}"/>
    <hyperlink ref="E354" r:id="rId99" xr:uid="{943545A9-300E-44C7-899F-3665E1BDF251}"/>
    <hyperlink ref="E355" r:id="rId100" xr:uid="{3B8CB966-9F28-4AA5-84C4-A3B4D1BF193C}"/>
    <hyperlink ref="E352" r:id="rId101" xr:uid="{A2E7ADC0-7329-4E14-909B-F59F3E2F56A8}"/>
    <hyperlink ref="E356" r:id="rId102" xr:uid="{7333B955-C77C-42FF-BFD5-4C12F34C1F55}"/>
    <hyperlink ref="E357" r:id="rId103" xr:uid="{941B8A60-F916-48AE-A234-3BBC5936ABA7}"/>
    <hyperlink ref="E358" r:id="rId104" xr:uid="{949E1D7E-6286-46ED-9FE9-FE129FB701E7}"/>
    <hyperlink ref="E360" r:id="rId105" xr:uid="{8EBC1613-2940-42D6-A084-C17A6E274A87}"/>
    <hyperlink ref="E359" r:id="rId106" xr:uid="{11729C18-DF78-4C39-97E4-4A800240B88A}"/>
    <hyperlink ref="E361" r:id="rId107" xr:uid="{D2CE667B-96BC-42BC-A3F4-866AA4AC804D}"/>
    <hyperlink ref="E362" r:id="rId108" xr:uid="{B4AA87E7-A9C8-4C30-886D-983927860088}"/>
    <hyperlink ref="E364" r:id="rId109" xr:uid="{EB5511CC-C928-4A8F-A8F0-93B09696288A}"/>
    <hyperlink ref="E365" r:id="rId110" xr:uid="{B1252182-77C5-465C-A423-17E5D08B6CB9}"/>
  </hyperlinks>
  <pageMargins left="0.19685039370078741" right="0.19685039370078741" top="0.19685039370078741" bottom="0.19685039370078741" header="0.51181102362204722" footer="0.11811023622047245"/>
  <pageSetup paperSize="9" scale="35" fitToHeight="0" orientation="landscape" r:id="rId111"/>
  <headerFooter>
    <oddFooter>&amp;P ページ&amp;RWGT活動記録</oddFooter>
  </headerFooter>
  <rowBreaks count="10" manualBreakCount="10">
    <brk id="22" max="16383" man="1"/>
    <brk id="43" max="16383" man="1"/>
    <brk id="71" max="16383" man="1"/>
    <brk id="100" max="16383" man="1"/>
    <brk id="138" max="16383" man="1"/>
    <brk id="171" max="16383" man="1"/>
    <brk id="213" max="16383" man="1"/>
    <brk id="233" max="49" man="1"/>
    <brk id="259" max="16383" man="1"/>
    <brk id="376" max="4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77917-E151-41B6-B2A4-B96FF104D550}">
  <dimension ref="A1:M3"/>
  <sheetViews>
    <sheetView workbookViewId="0">
      <selection sqref="A1:M3"/>
    </sheetView>
  </sheetViews>
  <sheetFormatPr defaultRowHeight="13" x14ac:dyDescent="0.2"/>
  <sheetData>
    <row r="1" spans="1:13" x14ac:dyDescent="0.2">
      <c r="A1" t="s">
        <v>649</v>
      </c>
      <c r="B1" s="44" t="s">
        <v>52</v>
      </c>
      <c r="C1" s="7" t="s">
        <v>52</v>
      </c>
      <c r="D1" s="7"/>
      <c r="E1" s="7"/>
      <c r="F1" s="45" t="s">
        <v>49</v>
      </c>
      <c r="G1" s="7" t="s">
        <v>71</v>
      </c>
      <c r="H1" s="7"/>
      <c r="I1" s="46"/>
      <c r="J1" s="77"/>
      <c r="K1" s="7" t="s">
        <v>168</v>
      </c>
      <c r="L1" s="7"/>
      <c r="M1" s="46"/>
    </row>
    <row r="2" spans="1:13" x14ac:dyDescent="0.2">
      <c r="B2" s="47" t="s">
        <v>69</v>
      </c>
      <c r="C2" s="48" t="s">
        <v>70</v>
      </c>
      <c r="D2" s="48"/>
      <c r="E2" s="48"/>
      <c r="F2" s="75" t="s">
        <v>67</v>
      </c>
      <c r="G2" s="49" t="s">
        <v>68</v>
      </c>
      <c r="H2" s="50"/>
      <c r="I2" s="51"/>
      <c r="J2" s="76"/>
      <c r="K2" s="49"/>
      <c r="L2" s="50"/>
      <c r="M2" s="51"/>
    </row>
    <row r="3" spans="1:13" ht="13.5" thickBot="1" x14ac:dyDescent="0.25">
      <c r="B3" s="78" t="s">
        <v>167</v>
      </c>
      <c r="C3" s="52" t="s">
        <v>169</v>
      </c>
      <c r="D3" s="53"/>
      <c r="E3" s="54"/>
      <c r="F3" s="55" t="s">
        <v>72</v>
      </c>
      <c r="G3" s="52" t="s">
        <v>73</v>
      </c>
      <c r="H3" s="53"/>
      <c r="I3" s="56"/>
      <c r="J3" s="55"/>
      <c r="K3" s="52"/>
      <c r="L3" s="53"/>
      <c r="M3" s="56"/>
    </row>
  </sheetData>
  <phoneticPr fontId="1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C5B0E-9745-466E-9627-BEE7A795284B}">
  <dimension ref="B1:E241"/>
  <sheetViews>
    <sheetView workbookViewId="0">
      <pane ySplit="17" topLeftCell="A127" activePane="bottomLeft" state="frozen"/>
      <selection pane="bottomLeft" activeCell="D7" sqref="D7"/>
    </sheetView>
  </sheetViews>
  <sheetFormatPr defaultColWidth="9" defaultRowHeight="13" x14ac:dyDescent="0.2"/>
  <cols>
    <col min="1" max="1" width="9" style="168"/>
    <col min="2" max="2" width="66.81640625" style="168" customWidth="1"/>
    <col min="3" max="3" width="18.36328125" style="171" customWidth="1"/>
    <col min="4" max="5" width="13.6328125" style="171" customWidth="1"/>
    <col min="6" max="16384" width="9" style="168"/>
  </cols>
  <sheetData>
    <row r="1" spans="2:5" ht="13.5" customHeight="1" x14ac:dyDescent="0.2">
      <c r="B1" s="167" t="s">
        <v>453</v>
      </c>
      <c r="C1" s="346" t="s">
        <v>454</v>
      </c>
      <c r="D1" s="346"/>
      <c r="E1" s="346"/>
    </row>
    <row r="2" spans="2:5" ht="13.5" customHeight="1" x14ac:dyDescent="0.2">
      <c r="B2" s="169"/>
      <c r="C2" s="169"/>
      <c r="D2" s="169"/>
      <c r="E2" s="169"/>
    </row>
    <row r="3" spans="2:5" ht="16.5" x14ac:dyDescent="0.2">
      <c r="B3" s="170" t="s">
        <v>1045</v>
      </c>
    </row>
    <row r="5" spans="2:5" x14ac:dyDescent="0.2">
      <c r="B5" s="168" t="s">
        <v>428</v>
      </c>
    </row>
    <row r="7" spans="2:5" ht="16" x14ac:dyDescent="0.2">
      <c r="B7" s="172" t="s">
        <v>455</v>
      </c>
    </row>
    <row r="8" spans="2:5" ht="16" x14ac:dyDescent="0.2">
      <c r="B8" s="173" t="s">
        <v>429</v>
      </c>
    </row>
    <row r="10" spans="2:5" x14ac:dyDescent="0.2">
      <c r="B10" s="168" t="s">
        <v>430</v>
      </c>
    </row>
    <row r="11" spans="2:5" x14ac:dyDescent="0.2">
      <c r="B11" s="168" t="s">
        <v>431</v>
      </c>
    </row>
    <row r="12" spans="2:5" x14ac:dyDescent="0.2">
      <c r="B12" s="168" t="s">
        <v>432</v>
      </c>
    </row>
    <row r="13" spans="2:5" x14ac:dyDescent="0.2">
      <c r="B13" s="168" t="s">
        <v>433</v>
      </c>
    </row>
    <row r="15" spans="2:5" ht="13.5" customHeight="1" x14ac:dyDescent="0.2">
      <c r="B15" s="174" t="s">
        <v>434</v>
      </c>
      <c r="C15" s="174" t="s">
        <v>435</v>
      </c>
      <c r="D15" s="347" t="s">
        <v>436</v>
      </c>
      <c r="E15" s="347" t="s">
        <v>437</v>
      </c>
    </row>
    <row r="16" spans="2:5" ht="26" x14ac:dyDescent="0.2">
      <c r="B16" s="175" t="s">
        <v>438</v>
      </c>
      <c r="C16" s="188" t="s">
        <v>456</v>
      </c>
      <c r="D16" s="348"/>
      <c r="E16" s="348"/>
    </row>
    <row r="17" spans="2:5" ht="13.5" thickBot="1" x14ac:dyDescent="0.25">
      <c r="B17" s="176"/>
      <c r="C17" s="176"/>
      <c r="D17" s="349"/>
      <c r="E17" s="349"/>
    </row>
    <row r="18" spans="2:5" ht="13.5" thickTop="1" x14ac:dyDescent="0.2">
      <c r="B18" s="177" t="s">
        <v>457</v>
      </c>
      <c r="C18" s="178" t="str">
        <f>IF(D18="","◎",IF(E18="","○",""))</f>
        <v/>
      </c>
      <c r="D18" s="179">
        <v>6</v>
      </c>
      <c r="E18" s="179">
        <v>6</v>
      </c>
    </row>
    <row r="19" spans="2:5" x14ac:dyDescent="0.2">
      <c r="B19" s="180" t="s">
        <v>458</v>
      </c>
      <c r="C19" s="181" t="str">
        <f t="shared" ref="C19:C83" si="0">IF(D19="","◎",IF(E19="","○",""))</f>
        <v/>
      </c>
      <c r="D19" s="182">
        <v>6</v>
      </c>
      <c r="E19" s="182">
        <v>6</v>
      </c>
    </row>
    <row r="20" spans="2:5" x14ac:dyDescent="0.2">
      <c r="B20" s="180" t="s">
        <v>459</v>
      </c>
      <c r="C20" s="181" t="str">
        <f t="shared" si="0"/>
        <v/>
      </c>
      <c r="D20" s="182">
        <v>5</v>
      </c>
      <c r="E20" s="182">
        <v>5</v>
      </c>
    </row>
    <row r="21" spans="2:5" x14ac:dyDescent="0.2">
      <c r="B21" s="180" t="s">
        <v>460</v>
      </c>
      <c r="C21" s="181" t="str">
        <f t="shared" si="0"/>
        <v/>
      </c>
      <c r="D21" s="182">
        <v>5</v>
      </c>
      <c r="E21" s="182">
        <v>5</v>
      </c>
    </row>
    <row r="22" spans="2:5" x14ac:dyDescent="0.2">
      <c r="B22" s="180" t="s">
        <v>461</v>
      </c>
      <c r="C22" s="181" t="str">
        <f t="shared" si="0"/>
        <v/>
      </c>
      <c r="D22" s="182">
        <v>2</v>
      </c>
      <c r="E22" s="182">
        <v>2</v>
      </c>
    </row>
    <row r="23" spans="2:5" x14ac:dyDescent="0.2">
      <c r="B23" s="180" t="s">
        <v>971</v>
      </c>
      <c r="C23" s="181" t="s">
        <v>650</v>
      </c>
      <c r="D23" s="182">
        <v>9</v>
      </c>
      <c r="E23" s="182">
        <v>9</v>
      </c>
    </row>
    <row r="24" spans="2:5" x14ac:dyDescent="0.2">
      <c r="B24" s="180" t="s">
        <v>760</v>
      </c>
      <c r="C24" s="181" t="s">
        <v>650</v>
      </c>
      <c r="D24" s="182">
        <v>9</v>
      </c>
      <c r="E24" s="182">
        <v>9</v>
      </c>
    </row>
    <row r="25" spans="2:5" x14ac:dyDescent="0.2">
      <c r="B25" s="180" t="s">
        <v>462</v>
      </c>
      <c r="C25" s="181" t="str">
        <f t="shared" si="0"/>
        <v/>
      </c>
      <c r="D25" s="182">
        <v>1</v>
      </c>
      <c r="E25" s="182">
        <v>1</v>
      </c>
    </row>
    <row r="26" spans="2:5" x14ac:dyDescent="0.2">
      <c r="B26" s="183" t="s">
        <v>463</v>
      </c>
      <c r="C26" s="184" t="str">
        <f t="shared" si="0"/>
        <v>◎</v>
      </c>
      <c r="D26" s="182"/>
      <c r="E26" s="182"/>
    </row>
    <row r="27" spans="2:5" x14ac:dyDescent="0.2">
      <c r="B27" s="183" t="s">
        <v>464</v>
      </c>
      <c r="C27" s="184" t="str">
        <f t="shared" si="0"/>
        <v>◎</v>
      </c>
      <c r="D27" s="182"/>
      <c r="E27" s="182"/>
    </row>
    <row r="28" spans="2:5" x14ac:dyDescent="0.2">
      <c r="B28" s="180" t="s">
        <v>465</v>
      </c>
      <c r="C28" s="181" t="str">
        <f t="shared" si="0"/>
        <v/>
      </c>
      <c r="D28" s="182">
        <v>7</v>
      </c>
      <c r="E28" s="182">
        <v>8</v>
      </c>
    </row>
    <row r="29" spans="2:5" x14ac:dyDescent="0.2">
      <c r="B29" s="183" t="s">
        <v>439</v>
      </c>
      <c r="C29" s="184" t="str">
        <f t="shared" si="0"/>
        <v>◎</v>
      </c>
      <c r="D29" s="182"/>
      <c r="E29" s="182"/>
    </row>
    <row r="30" spans="2:5" x14ac:dyDescent="0.2">
      <c r="B30" s="183" t="s">
        <v>466</v>
      </c>
      <c r="C30" s="184" t="str">
        <f t="shared" si="0"/>
        <v>◎</v>
      </c>
      <c r="D30" s="182"/>
      <c r="E30" s="182"/>
    </row>
    <row r="31" spans="2:5" x14ac:dyDescent="0.2">
      <c r="B31" s="180" t="s">
        <v>467</v>
      </c>
      <c r="C31" s="181" t="str">
        <f t="shared" si="0"/>
        <v/>
      </c>
      <c r="D31" s="182">
        <v>5</v>
      </c>
      <c r="E31" s="182">
        <v>5</v>
      </c>
    </row>
    <row r="32" spans="2:5" x14ac:dyDescent="0.2">
      <c r="B32" s="180" t="s">
        <v>468</v>
      </c>
      <c r="C32" s="181" t="str">
        <f t="shared" si="0"/>
        <v/>
      </c>
      <c r="D32" s="182">
        <v>1</v>
      </c>
      <c r="E32" s="182">
        <v>1</v>
      </c>
    </row>
    <row r="33" spans="2:5" x14ac:dyDescent="0.2">
      <c r="B33" s="180" t="s">
        <v>469</v>
      </c>
      <c r="C33" s="181" t="str">
        <f t="shared" si="0"/>
        <v/>
      </c>
      <c r="D33" s="182">
        <v>6</v>
      </c>
      <c r="E33" s="182">
        <v>6</v>
      </c>
    </row>
    <row r="34" spans="2:5" x14ac:dyDescent="0.2">
      <c r="B34" s="180" t="s">
        <v>470</v>
      </c>
      <c r="C34" s="181" t="str">
        <f t="shared" si="0"/>
        <v/>
      </c>
      <c r="D34" s="182">
        <v>1</v>
      </c>
      <c r="E34" s="182">
        <v>1</v>
      </c>
    </row>
    <row r="35" spans="2:5" x14ac:dyDescent="0.2">
      <c r="B35" s="183" t="s">
        <v>471</v>
      </c>
      <c r="C35" s="184" t="str">
        <f t="shared" si="0"/>
        <v>○</v>
      </c>
      <c r="D35" s="182">
        <v>7</v>
      </c>
      <c r="E35" s="182"/>
    </row>
    <row r="36" spans="2:5" x14ac:dyDescent="0.2">
      <c r="B36" s="180" t="s">
        <v>472</v>
      </c>
      <c r="C36" s="181" t="str">
        <f t="shared" si="0"/>
        <v/>
      </c>
      <c r="D36" s="182">
        <v>5</v>
      </c>
      <c r="E36" s="182">
        <v>5</v>
      </c>
    </row>
    <row r="37" spans="2:5" x14ac:dyDescent="0.2">
      <c r="B37" s="180" t="s">
        <v>473</v>
      </c>
      <c r="C37" s="181" t="str">
        <f t="shared" si="0"/>
        <v/>
      </c>
      <c r="D37" s="182">
        <v>2</v>
      </c>
      <c r="E37" s="182">
        <v>2</v>
      </c>
    </row>
    <row r="38" spans="2:5" x14ac:dyDescent="0.2">
      <c r="B38" s="180" t="s">
        <v>474</v>
      </c>
      <c r="C38" s="181" t="str">
        <f t="shared" si="0"/>
        <v/>
      </c>
      <c r="D38" s="182">
        <v>3</v>
      </c>
      <c r="E38" s="182">
        <v>3</v>
      </c>
    </row>
    <row r="39" spans="2:5" x14ac:dyDescent="0.2">
      <c r="B39" s="180" t="s">
        <v>475</v>
      </c>
      <c r="C39" s="181" t="str">
        <f t="shared" si="0"/>
        <v/>
      </c>
      <c r="D39" s="182">
        <v>7</v>
      </c>
      <c r="E39" s="182">
        <v>7</v>
      </c>
    </row>
    <row r="40" spans="2:5" x14ac:dyDescent="0.2">
      <c r="B40" s="180" t="s">
        <v>440</v>
      </c>
      <c r="C40" s="181" t="s">
        <v>650</v>
      </c>
      <c r="D40" s="182">
        <v>9</v>
      </c>
      <c r="E40" s="182">
        <v>9</v>
      </c>
    </row>
    <row r="41" spans="2:5" x14ac:dyDescent="0.2">
      <c r="B41" s="180" t="s">
        <v>476</v>
      </c>
      <c r="C41" s="181" t="str">
        <f t="shared" si="0"/>
        <v/>
      </c>
      <c r="D41" s="182">
        <v>5</v>
      </c>
      <c r="E41" s="182">
        <v>5</v>
      </c>
    </row>
    <row r="42" spans="2:5" x14ac:dyDescent="0.2">
      <c r="B42" s="180" t="s">
        <v>477</v>
      </c>
      <c r="C42" s="181" t="str">
        <f t="shared" si="0"/>
        <v/>
      </c>
      <c r="D42" s="182">
        <v>1</v>
      </c>
      <c r="E42" s="182">
        <v>1</v>
      </c>
    </row>
    <row r="43" spans="2:5" x14ac:dyDescent="0.2">
      <c r="B43" s="180" t="s">
        <v>478</v>
      </c>
      <c r="C43" s="181" t="str">
        <f t="shared" si="0"/>
        <v/>
      </c>
      <c r="D43" s="182">
        <v>4</v>
      </c>
      <c r="E43" s="182">
        <v>7</v>
      </c>
    </row>
    <row r="44" spans="2:5" x14ac:dyDescent="0.2">
      <c r="B44" s="180" t="s">
        <v>479</v>
      </c>
      <c r="C44" s="181" t="str">
        <f t="shared" si="0"/>
        <v/>
      </c>
      <c r="D44" s="182">
        <v>6</v>
      </c>
      <c r="E44" s="182">
        <v>6</v>
      </c>
    </row>
    <row r="45" spans="2:5" x14ac:dyDescent="0.2">
      <c r="B45" s="180" t="s">
        <v>480</v>
      </c>
      <c r="C45" s="181" t="s">
        <v>650</v>
      </c>
      <c r="D45" s="182">
        <v>9</v>
      </c>
      <c r="E45" s="182">
        <v>10</v>
      </c>
    </row>
    <row r="46" spans="2:5" x14ac:dyDescent="0.2">
      <c r="B46" s="183" t="s">
        <v>1042</v>
      </c>
      <c r="C46" s="184" t="str">
        <f>IF(D46="","◎",IF(E46="","○",""))</f>
        <v>◎</v>
      </c>
      <c r="D46" s="182"/>
      <c r="E46" s="182"/>
    </row>
    <row r="47" spans="2:5" x14ac:dyDescent="0.2">
      <c r="B47" s="180" t="s">
        <v>481</v>
      </c>
      <c r="C47" s="181" t="str">
        <f t="shared" si="0"/>
        <v/>
      </c>
      <c r="D47" s="182">
        <v>7</v>
      </c>
      <c r="E47" s="182">
        <v>7</v>
      </c>
    </row>
    <row r="48" spans="2:5" x14ac:dyDescent="0.2">
      <c r="B48" s="183" t="s">
        <v>482</v>
      </c>
      <c r="C48" s="184" t="str">
        <f t="shared" si="0"/>
        <v>◎</v>
      </c>
      <c r="D48" s="182"/>
      <c r="E48" s="182"/>
    </row>
    <row r="49" spans="2:5" x14ac:dyDescent="0.2">
      <c r="B49" s="183" t="s">
        <v>483</v>
      </c>
      <c r="C49" s="184" t="str">
        <f t="shared" si="0"/>
        <v>○</v>
      </c>
      <c r="D49" s="182">
        <v>7</v>
      </c>
      <c r="E49" s="182"/>
    </row>
    <row r="50" spans="2:5" x14ac:dyDescent="0.2">
      <c r="B50" s="180" t="s">
        <v>484</v>
      </c>
      <c r="C50" s="181" t="str">
        <f t="shared" si="0"/>
        <v/>
      </c>
      <c r="D50" s="182">
        <v>3</v>
      </c>
      <c r="E50" s="182">
        <v>3</v>
      </c>
    </row>
    <row r="51" spans="2:5" x14ac:dyDescent="0.2">
      <c r="B51" s="180" t="s">
        <v>485</v>
      </c>
      <c r="C51" s="181" t="str">
        <f t="shared" si="0"/>
        <v/>
      </c>
      <c r="D51" s="182">
        <v>2</v>
      </c>
      <c r="E51" s="182">
        <v>2</v>
      </c>
    </row>
    <row r="52" spans="2:5" x14ac:dyDescent="0.2">
      <c r="B52" s="180" t="s">
        <v>486</v>
      </c>
      <c r="C52" s="181" t="str">
        <f t="shared" si="0"/>
        <v/>
      </c>
      <c r="D52" s="182">
        <v>5</v>
      </c>
      <c r="E52" s="182">
        <v>9</v>
      </c>
    </row>
    <row r="53" spans="2:5" x14ac:dyDescent="0.2">
      <c r="B53" s="180" t="s">
        <v>487</v>
      </c>
      <c r="C53" s="181" t="str">
        <f t="shared" si="0"/>
        <v/>
      </c>
      <c r="D53" s="182">
        <v>2</v>
      </c>
      <c r="E53" s="182">
        <v>2</v>
      </c>
    </row>
    <row r="54" spans="2:5" x14ac:dyDescent="0.2">
      <c r="B54" s="180" t="s">
        <v>488</v>
      </c>
      <c r="C54" s="181" t="s">
        <v>650</v>
      </c>
      <c r="D54" s="182">
        <v>9</v>
      </c>
      <c r="E54" s="182">
        <v>9</v>
      </c>
    </row>
    <row r="55" spans="2:5" x14ac:dyDescent="0.2">
      <c r="B55" s="183" t="s">
        <v>489</v>
      </c>
      <c r="C55" s="184" t="str">
        <f t="shared" si="0"/>
        <v>◎</v>
      </c>
      <c r="D55" s="182"/>
      <c r="E55" s="182"/>
    </row>
    <row r="56" spans="2:5" x14ac:dyDescent="0.2">
      <c r="B56" s="183" t="s">
        <v>490</v>
      </c>
      <c r="C56" s="184" t="str">
        <f t="shared" si="0"/>
        <v>◎</v>
      </c>
      <c r="D56" s="182"/>
      <c r="E56" s="182"/>
    </row>
    <row r="57" spans="2:5" x14ac:dyDescent="0.2">
      <c r="B57" s="180" t="s">
        <v>491</v>
      </c>
      <c r="C57" s="181" t="str">
        <f t="shared" si="0"/>
        <v/>
      </c>
      <c r="D57" s="182">
        <v>5</v>
      </c>
      <c r="E57" s="182">
        <v>8</v>
      </c>
    </row>
    <row r="58" spans="2:5" x14ac:dyDescent="0.2">
      <c r="B58" s="183" t="s">
        <v>492</v>
      </c>
      <c r="C58" s="184" t="str">
        <f t="shared" si="0"/>
        <v>◎</v>
      </c>
      <c r="D58" s="182"/>
      <c r="E58" s="182"/>
    </row>
    <row r="59" spans="2:5" x14ac:dyDescent="0.2">
      <c r="B59" s="180" t="s">
        <v>493</v>
      </c>
      <c r="C59" s="181" t="str">
        <f t="shared" si="0"/>
        <v/>
      </c>
      <c r="D59" s="182">
        <v>2</v>
      </c>
      <c r="E59" s="182">
        <v>2</v>
      </c>
    </row>
    <row r="60" spans="2:5" x14ac:dyDescent="0.2">
      <c r="B60" s="180" t="s">
        <v>494</v>
      </c>
      <c r="C60" s="181" t="s">
        <v>650</v>
      </c>
      <c r="D60" s="182">
        <v>5</v>
      </c>
      <c r="E60" s="182">
        <v>9</v>
      </c>
    </row>
    <row r="61" spans="2:5" x14ac:dyDescent="0.2">
      <c r="B61" s="180" t="s">
        <v>495</v>
      </c>
      <c r="C61" s="181" t="str">
        <f t="shared" si="0"/>
        <v/>
      </c>
      <c r="D61" s="182">
        <v>5</v>
      </c>
      <c r="E61" s="182">
        <v>5</v>
      </c>
    </row>
    <row r="62" spans="2:5" x14ac:dyDescent="0.2">
      <c r="B62" s="183" t="s">
        <v>496</v>
      </c>
      <c r="C62" s="184" t="str">
        <f t="shared" si="0"/>
        <v>◎</v>
      </c>
      <c r="D62" s="182"/>
      <c r="E62" s="182"/>
    </row>
    <row r="63" spans="2:5" x14ac:dyDescent="0.2">
      <c r="B63" s="180" t="s">
        <v>497</v>
      </c>
      <c r="C63" s="181" t="str">
        <f t="shared" si="0"/>
        <v/>
      </c>
      <c r="D63" s="182">
        <v>7</v>
      </c>
      <c r="E63" s="182">
        <v>7</v>
      </c>
    </row>
    <row r="64" spans="2:5" x14ac:dyDescent="0.2">
      <c r="B64" s="180" t="s">
        <v>498</v>
      </c>
      <c r="C64" s="181" t="s">
        <v>650</v>
      </c>
      <c r="D64" s="182">
        <v>9</v>
      </c>
      <c r="E64" s="182">
        <v>9</v>
      </c>
    </row>
    <row r="65" spans="2:5" x14ac:dyDescent="0.2">
      <c r="B65" s="183" t="s">
        <v>499</v>
      </c>
      <c r="C65" s="184" t="str">
        <f t="shared" si="0"/>
        <v>○</v>
      </c>
      <c r="D65" s="182">
        <v>7</v>
      </c>
      <c r="E65" s="182"/>
    </row>
    <row r="66" spans="2:5" x14ac:dyDescent="0.2">
      <c r="B66" s="180" t="s">
        <v>500</v>
      </c>
      <c r="C66" s="181" t="s">
        <v>650</v>
      </c>
      <c r="D66" s="182">
        <v>9</v>
      </c>
      <c r="E66" s="182">
        <v>9</v>
      </c>
    </row>
    <row r="67" spans="2:5" x14ac:dyDescent="0.2">
      <c r="B67" s="180" t="s">
        <v>501</v>
      </c>
      <c r="C67" s="181" t="s">
        <v>650</v>
      </c>
      <c r="D67" s="182">
        <v>9</v>
      </c>
      <c r="E67" s="182">
        <v>9</v>
      </c>
    </row>
    <row r="68" spans="2:5" x14ac:dyDescent="0.2">
      <c r="B68" s="180" t="s">
        <v>502</v>
      </c>
      <c r="C68" s="181" t="str">
        <f t="shared" si="0"/>
        <v/>
      </c>
      <c r="D68" s="182">
        <v>6</v>
      </c>
      <c r="E68" s="182">
        <v>6</v>
      </c>
    </row>
    <row r="69" spans="2:5" x14ac:dyDescent="0.2">
      <c r="B69" s="183" t="s">
        <v>503</v>
      </c>
      <c r="C69" s="184" t="str">
        <f t="shared" si="0"/>
        <v>◎</v>
      </c>
      <c r="D69" s="182"/>
      <c r="E69" s="182"/>
    </row>
    <row r="70" spans="2:5" x14ac:dyDescent="0.2">
      <c r="B70" s="180" t="s">
        <v>504</v>
      </c>
      <c r="C70" s="181" t="s">
        <v>650</v>
      </c>
      <c r="D70" s="182">
        <v>9</v>
      </c>
      <c r="E70" s="182">
        <v>9</v>
      </c>
    </row>
    <row r="71" spans="2:5" x14ac:dyDescent="0.2">
      <c r="B71" s="180" t="s">
        <v>794</v>
      </c>
      <c r="C71" s="181" t="s">
        <v>795</v>
      </c>
      <c r="D71" s="182">
        <v>7</v>
      </c>
      <c r="E71" s="182">
        <v>9</v>
      </c>
    </row>
    <row r="72" spans="2:5" x14ac:dyDescent="0.2">
      <c r="B72" s="180" t="s">
        <v>505</v>
      </c>
      <c r="C72" s="181" t="s">
        <v>650</v>
      </c>
      <c r="D72" s="182">
        <v>9</v>
      </c>
      <c r="E72" s="182">
        <v>9</v>
      </c>
    </row>
    <row r="73" spans="2:5" x14ac:dyDescent="0.2">
      <c r="B73" s="180" t="s">
        <v>211</v>
      </c>
      <c r="C73" s="181" t="str">
        <f t="shared" si="0"/>
        <v/>
      </c>
      <c r="D73" s="182">
        <v>7</v>
      </c>
      <c r="E73" s="182">
        <v>7</v>
      </c>
    </row>
    <row r="74" spans="2:5" x14ac:dyDescent="0.2">
      <c r="B74" s="183" t="s">
        <v>422</v>
      </c>
      <c r="C74" s="184" t="str">
        <f t="shared" si="0"/>
        <v>○</v>
      </c>
      <c r="D74" s="182">
        <v>6</v>
      </c>
      <c r="E74" s="182"/>
    </row>
    <row r="75" spans="2:5" x14ac:dyDescent="0.2">
      <c r="B75" s="180" t="s">
        <v>506</v>
      </c>
      <c r="C75" s="181" t="str">
        <f t="shared" si="0"/>
        <v/>
      </c>
      <c r="D75" s="182">
        <v>8</v>
      </c>
      <c r="E75" s="182">
        <v>8</v>
      </c>
    </row>
    <row r="76" spans="2:5" x14ac:dyDescent="0.2">
      <c r="B76" s="180" t="s">
        <v>507</v>
      </c>
      <c r="C76" s="181" t="s">
        <v>650</v>
      </c>
      <c r="D76" s="182">
        <v>9</v>
      </c>
      <c r="E76" s="182">
        <v>9</v>
      </c>
    </row>
    <row r="77" spans="2:5" x14ac:dyDescent="0.2">
      <c r="B77" s="180" t="s">
        <v>508</v>
      </c>
      <c r="C77" s="181" t="s">
        <v>663</v>
      </c>
      <c r="D77" s="182">
        <v>9</v>
      </c>
      <c r="E77" s="182">
        <v>9</v>
      </c>
    </row>
    <row r="78" spans="2:5" x14ac:dyDescent="0.2">
      <c r="B78" s="180" t="s">
        <v>509</v>
      </c>
      <c r="C78" s="181" t="str">
        <f t="shared" si="0"/>
        <v/>
      </c>
      <c r="D78" s="182">
        <v>7</v>
      </c>
      <c r="E78" s="182">
        <v>7</v>
      </c>
    </row>
    <row r="79" spans="2:5" x14ac:dyDescent="0.2">
      <c r="B79" s="180" t="s">
        <v>510</v>
      </c>
      <c r="C79" s="181" t="s">
        <v>650</v>
      </c>
      <c r="D79" s="182">
        <v>9</v>
      </c>
      <c r="E79" s="182">
        <v>9</v>
      </c>
    </row>
    <row r="80" spans="2:5" x14ac:dyDescent="0.2">
      <c r="B80" s="180" t="s">
        <v>511</v>
      </c>
      <c r="C80" s="181" t="str">
        <f t="shared" si="0"/>
        <v/>
      </c>
      <c r="D80" s="182">
        <v>7</v>
      </c>
      <c r="E80" s="182">
        <v>7</v>
      </c>
    </row>
    <row r="81" spans="2:5" x14ac:dyDescent="0.2">
      <c r="B81" s="180" t="s">
        <v>512</v>
      </c>
      <c r="C81" s="181" t="s">
        <v>650</v>
      </c>
      <c r="D81" s="182">
        <v>9</v>
      </c>
      <c r="E81" s="182">
        <v>9</v>
      </c>
    </row>
    <row r="82" spans="2:5" x14ac:dyDescent="0.2">
      <c r="B82" s="180" t="s">
        <v>423</v>
      </c>
      <c r="C82" s="181" t="str">
        <f t="shared" si="0"/>
        <v/>
      </c>
      <c r="D82" s="182">
        <v>7</v>
      </c>
      <c r="E82" s="182">
        <v>8</v>
      </c>
    </row>
    <row r="83" spans="2:5" x14ac:dyDescent="0.2">
      <c r="B83" s="183" t="s">
        <v>513</v>
      </c>
      <c r="C83" s="184" t="str">
        <f t="shared" si="0"/>
        <v>◎</v>
      </c>
      <c r="D83" s="182"/>
      <c r="E83" s="182"/>
    </row>
    <row r="84" spans="2:5" x14ac:dyDescent="0.2">
      <c r="B84" s="183" t="s">
        <v>514</v>
      </c>
      <c r="C84" s="184" t="str">
        <f t="shared" ref="C84:C147" si="1">IF(D84="","◎",IF(E84="","○",""))</f>
        <v>◎</v>
      </c>
      <c r="D84" s="182"/>
      <c r="E84" s="182"/>
    </row>
    <row r="85" spans="2:5" x14ac:dyDescent="0.2">
      <c r="B85" s="183" t="s">
        <v>515</v>
      </c>
      <c r="C85" s="184" t="str">
        <f t="shared" si="1"/>
        <v>◎</v>
      </c>
      <c r="D85" s="182"/>
      <c r="E85" s="182"/>
    </row>
    <row r="86" spans="2:5" x14ac:dyDescent="0.2">
      <c r="B86" s="183" t="s">
        <v>516</v>
      </c>
      <c r="C86" s="184" t="str">
        <f t="shared" si="1"/>
        <v>◎</v>
      </c>
      <c r="D86" s="182"/>
      <c r="E86" s="182"/>
    </row>
    <row r="87" spans="2:5" x14ac:dyDescent="0.2">
      <c r="B87" s="180" t="s">
        <v>517</v>
      </c>
      <c r="C87" s="181" t="s">
        <v>702</v>
      </c>
      <c r="D87" s="182">
        <v>9</v>
      </c>
      <c r="E87" s="182">
        <v>9</v>
      </c>
    </row>
    <row r="88" spans="2:5" x14ac:dyDescent="0.2">
      <c r="B88" s="183" t="s">
        <v>518</v>
      </c>
      <c r="C88" s="184" t="str">
        <f t="shared" si="1"/>
        <v>○</v>
      </c>
      <c r="D88" s="182">
        <v>7</v>
      </c>
      <c r="E88" s="182"/>
    </row>
    <row r="89" spans="2:5" x14ac:dyDescent="0.2">
      <c r="B89" s="183" t="s">
        <v>519</v>
      </c>
      <c r="C89" s="184" t="str">
        <f t="shared" si="1"/>
        <v>◎</v>
      </c>
      <c r="D89" s="182"/>
      <c r="E89" s="182"/>
    </row>
    <row r="90" spans="2:5" x14ac:dyDescent="0.2">
      <c r="B90" s="180" t="s">
        <v>441</v>
      </c>
      <c r="C90" s="181" t="str">
        <f t="shared" si="1"/>
        <v/>
      </c>
      <c r="D90" s="182">
        <v>6</v>
      </c>
      <c r="E90" s="182">
        <v>6</v>
      </c>
    </row>
    <row r="91" spans="2:5" x14ac:dyDescent="0.2">
      <c r="B91" s="180" t="s">
        <v>520</v>
      </c>
      <c r="C91" s="181" t="str">
        <f t="shared" si="1"/>
        <v/>
      </c>
      <c r="D91" s="182">
        <v>8</v>
      </c>
      <c r="E91" s="182">
        <v>8</v>
      </c>
    </row>
    <row r="92" spans="2:5" x14ac:dyDescent="0.2">
      <c r="B92" s="180" t="s">
        <v>521</v>
      </c>
      <c r="C92" s="181" t="str">
        <f t="shared" si="1"/>
        <v/>
      </c>
      <c r="D92" s="182">
        <v>3</v>
      </c>
      <c r="E92" s="182">
        <v>3</v>
      </c>
    </row>
    <row r="93" spans="2:5" x14ac:dyDescent="0.2">
      <c r="B93" s="180" t="s">
        <v>522</v>
      </c>
      <c r="C93" s="181" t="s">
        <v>801</v>
      </c>
      <c r="D93" s="182">
        <v>7</v>
      </c>
      <c r="E93" s="182">
        <v>9</v>
      </c>
    </row>
    <row r="94" spans="2:5" x14ac:dyDescent="0.2">
      <c r="B94" s="180" t="s">
        <v>523</v>
      </c>
      <c r="C94" s="181" t="str">
        <f t="shared" si="1"/>
        <v/>
      </c>
      <c r="D94" s="182">
        <v>2</v>
      </c>
      <c r="E94" s="182">
        <v>2</v>
      </c>
    </row>
    <row r="95" spans="2:5" x14ac:dyDescent="0.2">
      <c r="B95" s="180" t="s">
        <v>524</v>
      </c>
      <c r="C95" s="181" t="str">
        <f t="shared" si="1"/>
        <v/>
      </c>
      <c r="D95" s="182">
        <v>4</v>
      </c>
      <c r="E95" s="182">
        <v>4</v>
      </c>
    </row>
    <row r="96" spans="2:5" x14ac:dyDescent="0.2">
      <c r="B96" s="180" t="s">
        <v>525</v>
      </c>
      <c r="C96" s="181" t="str">
        <f t="shared" si="1"/>
        <v/>
      </c>
      <c r="D96" s="182">
        <v>5</v>
      </c>
      <c r="E96" s="182">
        <v>5</v>
      </c>
    </row>
    <row r="97" spans="2:5" x14ac:dyDescent="0.2">
      <c r="B97" s="180" t="s">
        <v>526</v>
      </c>
      <c r="C97" s="181" t="str">
        <f t="shared" si="1"/>
        <v/>
      </c>
      <c r="D97" s="182">
        <v>5</v>
      </c>
      <c r="E97" s="182">
        <v>5</v>
      </c>
    </row>
    <row r="98" spans="2:5" x14ac:dyDescent="0.2">
      <c r="B98" s="183" t="s">
        <v>527</v>
      </c>
      <c r="C98" s="184" t="str">
        <f t="shared" si="1"/>
        <v>◎</v>
      </c>
      <c r="D98" s="182"/>
      <c r="E98" s="182"/>
    </row>
    <row r="99" spans="2:5" x14ac:dyDescent="0.2">
      <c r="B99" s="180" t="s">
        <v>528</v>
      </c>
      <c r="C99" s="181" t="str">
        <f t="shared" si="1"/>
        <v/>
      </c>
      <c r="D99" s="182">
        <v>4</v>
      </c>
      <c r="E99" s="182">
        <v>4</v>
      </c>
    </row>
    <row r="100" spans="2:5" x14ac:dyDescent="0.2">
      <c r="B100" s="180" t="s">
        <v>529</v>
      </c>
      <c r="C100" s="181" t="str">
        <f t="shared" si="1"/>
        <v/>
      </c>
      <c r="D100" s="182">
        <v>8</v>
      </c>
      <c r="E100" s="182">
        <v>8</v>
      </c>
    </row>
    <row r="101" spans="2:5" x14ac:dyDescent="0.2">
      <c r="B101" s="180" t="s">
        <v>530</v>
      </c>
      <c r="C101" s="181" t="str">
        <f t="shared" si="1"/>
        <v/>
      </c>
      <c r="D101" s="182">
        <v>8</v>
      </c>
      <c r="E101" s="182">
        <v>8</v>
      </c>
    </row>
    <row r="102" spans="2:5" x14ac:dyDescent="0.2">
      <c r="B102" s="183" t="s">
        <v>531</v>
      </c>
      <c r="C102" s="184" t="str">
        <f t="shared" si="1"/>
        <v>◎</v>
      </c>
      <c r="D102" s="182"/>
      <c r="E102" s="182"/>
    </row>
    <row r="103" spans="2:5" x14ac:dyDescent="0.2">
      <c r="B103" s="183" t="s">
        <v>532</v>
      </c>
      <c r="C103" s="184" t="str">
        <f t="shared" si="1"/>
        <v>○</v>
      </c>
      <c r="D103" s="182">
        <v>8</v>
      </c>
      <c r="E103" s="182"/>
    </row>
    <row r="104" spans="2:5" x14ac:dyDescent="0.2">
      <c r="B104" s="180" t="s">
        <v>533</v>
      </c>
      <c r="C104" s="181" t="str">
        <f t="shared" si="1"/>
        <v/>
      </c>
      <c r="D104" s="182">
        <v>7</v>
      </c>
      <c r="E104" s="182">
        <v>7</v>
      </c>
    </row>
    <row r="105" spans="2:5" x14ac:dyDescent="0.2">
      <c r="B105" s="180" t="s">
        <v>534</v>
      </c>
      <c r="C105" s="181" t="s">
        <v>650</v>
      </c>
      <c r="D105" s="182">
        <v>9</v>
      </c>
      <c r="E105" s="182">
        <v>9</v>
      </c>
    </row>
    <row r="106" spans="2:5" x14ac:dyDescent="0.2">
      <c r="B106" s="185" t="s">
        <v>535</v>
      </c>
      <c r="C106" s="184" t="str">
        <f t="shared" si="1"/>
        <v>◎</v>
      </c>
      <c r="D106" s="182"/>
      <c r="E106" s="182"/>
    </row>
    <row r="107" spans="2:5" x14ac:dyDescent="0.2">
      <c r="B107" s="185" t="s">
        <v>536</v>
      </c>
      <c r="C107" s="184" t="str">
        <f t="shared" si="1"/>
        <v>◎</v>
      </c>
      <c r="D107" s="182"/>
      <c r="E107" s="182"/>
    </row>
    <row r="108" spans="2:5" x14ac:dyDescent="0.2">
      <c r="B108" s="183" t="s">
        <v>442</v>
      </c>
      <c r="C108" s="184" t="str">
        <f t="shared" si="1"/>
        <v>◎</v>
      </c>
      <c r="D108" s="182"/>
      <c r="E108" s="182"/>
    </row>
    <row r="109" spans="2:5" x14ac:dyDescent="0.2">
      <c r="B109" s="183" t="s">
        <v>443</v>
      </c>
      <c r="C109" s="184" t="str">
        <f t="shared" si="1"/>
        <v>○</v>
      </c>
      <c r="D109" s="182">
        <v>7</v>
      </c>
      <c r="E109" s="182"/>
    </row>
    <row r="110" spans="2:5" x14ac:dyDescent="0.2">
      <c r="B110" s="183" t="s">
        <v>537</v>
      </c>
      <c r="C110" s="184" t="str">
        <f t="shared" si="1"/>
        <v>◎</v>
      </c>
      <c r="D110" s="182"/>
      <c r="E110" s="182"/>
    </row>
    <row r="111" spans="2:5" x14ac:dyDescent="0.2">
      <c r="B111" s="180" t="s">
        <v>538</v>
      </c>
      <c r="C111" s="181" t="str">
        <f t="shared" si="1"/>
        <v/>
      </c>
      <c r="D111" s="182">
        <v>4</v>
      </c>
      <c r="E111" s="182">
        <v>4</v>
      </c>
    </row>
    <row r="112" spans="2:5" x14ac:dyDescent="0.2">
      <c r="B112" s="180" t="s">
        <v>539</v>
      </c>
      <c r="C112" s="181" t="str">
        <f t="shared" si="1"/>
        <v/>
      </c>
      <c r="D112" s="182">
        <v>3</v>
      </c>
      <c r="E112" s="182">
        <v>3</v>
      </c>
    </row>
    <row r="113" spans="2:5" x14ac:dyDescent="0.2">
      <c r="B113" s="180" t="s">
        <v>972</v>
      </c>
      <c r="C113" s="181" t="s">
        <v>734</v>
      </c>
      <c r="D113" s="182">
        <v>5</v>
      </c>
      <c r="E113" s="182">
        <v>9</v>
      </c>
    </row>
    <row r="114" spans="2:5" x14ac:dyDescent="0.2">
      <c r="B114" s="183" t="s">
        <v>540</v>
      </c>
      <c r="C114" s="184" t="str">
        <f t="shared" si="1"/>
        <v>◎</v>
      </c>
      <c r="D114" s="182"/>
      <c r="E114" s="182"/>
    </row>
    <row r="115" spans="2:5" x14ac:dyDescent="0.2">
      <c r="B115" s="180" t="s">
        <v>541</v>
      </c>
      <c r="C115" s="181" t="str">
        <f t="shared" si="1"/>
        <v/>
      </c>
      <c r="D115" s="182">
        <v>6</v>
      </c>
      <c r="E115" s="182">
        <v>6</v>
      </c>
    </row>
    <row r="116" spans="2:5" x14ac:dyDescent="0.2">
      <c r="B116" s="183" t="s">
        <v>542</v>
      </c>
      <c r="C116" s="184" t="str">
        <f t="shared" si="1"/>
        <v>○</v>
      </c>
      <c r="D116" s="182">
        <v>7</v>
      </c>
      <c r="E116" s="182"/>
    </row>
    <row r="117" spans="2:5" x14ac:dyDescent="0.2">
      <c r="B117" s="183" t="s">
        <v>543</v>
      </c>
      <c r="C117" s="184" t="str">
        <f t="shared" si="1"/>
        <v>◎</v>
      </c>
      <c r="D117" s="182"/>
      <c r="E117" s="182"/>
    </row>
    <row r="118" spans="2:5" x14ac:dyDescent="0.2">
      <c r="B118" s="180" t="s">
        <v>544</v>
      </c>
      <c r="C118" s="181" t="str">
        <f t="shared" si="1"/>
        <v/>
      </c>
      <c r="D118" s="182">
        <v>2</v>
      </c>
      <c r="E118" s="182">
        <v>2</v>
      </c>
    </row>
    <row r="119" spans="2:5" x14ac:dyDescent="0.2">
      <c r="B119" s="180" t="s">
        <v>545</v>
      </c>
      <c r="C119" s="181" t="str">
        <f t="shared" si="1"/>
        <v/>
      </c>
      <c r="D119" s="182">
        <v>8</v>
      </c>
      <c r="E119" s="182">
        <v>8</v>
      </c>
    </row>
    <row r="120" spans="2:5" x14ac:dyDescent="0.2">
      <c r="B120" s="180" t="s">
        <v>546</v>
      </c>
      <c r="C120" s="181" t="str">
        <f t="shared" si="1"/>
        <v/>
      </c>
      <c r="D120" s="182">
        <v>3</v>
      </c>
      <c r="E120" s="182">
        <v>3</v>
      </c>
    </row>
    <row r="121" spans="2:5" x14ac:dyDescent="0.2">
      <c r="B121" s="180" t="s">
        <v>547</v>
      </c>
      <c r="C121" s="181" t="str">
        <f t="shared" si="1"/>
        <v/>
      </c>
      <c r="D121" s="182">
        <v>4</v>
      </c>
      <c r="E121" s="182">
        <v>4</v>
      </c>
    </row>
    <row r="122" spans="2:5" x14ac:dyDescent="0.2">
      <c r="B122" s="183" t="s">
        <v>444</v>
      </c>
      <c r="C122" s="184" t="str">
        <f t="shared" si="1"/>
        <v>◎</v>
      </c>
      <c r="D122" s="182"/>
      <c r="E122" s="182"/>
    </row>
    <row r="123" spans="2:5" x14ac:dyDescent="0.2">
      <c r="B123" s="180" t="s">
        <v>548</v>
      </c>
      <c r="C123" s="181" t="str">
        <f t="shared" si="1"/>
        <v/>
      </c>
      <c r="D123" s="182">
        <v>4</v>
      </c>
      <c r="E123" s="182">
        <v>4</v>
      </c>
    </row>
    <row r="124" spans="2:5" x14ac:dyDescent="0.2">
      <c r="B124" s="180" t="s">
        <v>549</v>
      </c>
      <c r="C124" s="181" t="str">
        <f t="shared" si="1"/>
        <v/>
      </c>
      <c r="D124" s="182">
        <v>1</v>
      </c>
      <c r="E124" s="182">
        <v>1</v>
      </c>
    </row>
    <row r="125" spans="2:5" x14ac:dyDescent="0.2">
      <c r="B125" s="180" t="s">
        <v>550</v>
      </c>
      <c r="C125" s="181" t="s">
        <v>650</v>
      </c>
      <c r="D125" s="182">
        <v>9</v>
      </c>
      <c r="E125" s="182">
        <v>9</v>
      </c>
    </row>
    <row r="126" spans="2:5" x14ac:dyDescent="0.2">
      <c r="B126" s="180" t="s">
        <v>445</v>
      </c>
      <c r="C126" s="181" t="str">
        <f t="shared" si="1"/>
        <v/>
      </c>
      <c r="D126" s="182">
        <v>6</v>
      </c>
      <c r="E126" s="182">
        <v>6</v>
      </c>
    </row>
    <row r="127" spans="2:5" x14ac:dyDescent="0.2">
      <c r="B127" s="183" t="s">
        <v>551</v>
      </c>
      <c r="C127" s="184" t="str">
        <f t="shared" si="1"/>
        <v>◎</v>
      </c>
      <c r="D127" s="182"/>
      <c r="E127" s="182"/>
    </row>
    <row r="128" spans="2:5" x14ac:dyDescent="0.2">
      <c r="B128" s="180" t="s">
        <v>552</v>
      </c>
      <c r="C128" s="181" t="str">
        <f t="shared" si="1"/>
        <v/>
      </c>
      <c r="D128" s="182">
        <v>6</v>
      </c>
      <c r="E128" s="182">
        <v>8</v>
      </c>
    </row>
    <row r="129" spans="2:5" x14ac:dyDescent="0.2">
      <c r="B129" s="180" t="s">
        <v>446</v>
      </c>
      <c r="C129" s="181" t="str">
        <f t="shared" si="1"/>
        <v/>
      </c>
      <c r="D129" s="182">
        <v>5</v>
      </c>
      <c r="E129" s="182">
        <v>5</v>
      </c>
    </row>
    <row r="130" spans="2:5" x14ac:dyDescent="0.2">
      <c r="B130" s="180" t="s">
        <v>553</v>
      </c>
      <c r="C130" s="181" t="str">
        <f t="shared" si="1"/>
        <v/>
      </c>
      <c r="D130" s="182">
        <v>6</v>
      </c>
      <c r="E130" s="182">
        <v>6</v>
      </c>
    </row>
    <row r="131" spans="2:5" x14ac:dyDescent="0.2">
      <c r="B131" s="180" t="s">
        <v>554</v>
      </c>
      <c r="C131" s="181" t="s">
        <v>650</v>
      </c>
      <c r="D131" s="182">
        <v>9</v>
      </c>
      <c r="E131" s="182">
        <v>9</v>
      </c>
    </row>
    <row r="132" spans="2:5" x14ac:dyDescent="0.2">
      <c r="B132" s="180" t="s">
        <v>555</v>
      </c>
      <c r="C132" s="181" t="str">
        <f t="shared" si="1"/>
        <v/>
      </c>
      <c r="D132" s="182">
        <v>6</v>
      </c>
      <c r="E132" s="182">
        <v>6</v>
      </c>
    </row>
    <row r="133" spans="2:5" x14ac:dyDescent="0.2">
      <c r="B133" s="183" t="s">
        <v>556</v>
      </c>
      <c r="C133" s="184" t="str">
        <f t="shared" si="1"/>
        <v>◎</v>
      </c>
      <c r="D133" s="182"/>
      <c r="E133" s="182"/>
    </row>
    <row r="134" spans="2:5" x14ac:dyDescent="0.2">
      <c r="B134" s="180" t="s">
        <v>557</v>
      </c>
      <c r="C134" s="181" t="s">
        <v>650</v>
      </c>
      <c r="D134" s="182">
        <v>9</v>
      </c>
      <c r="E134" s="182">
        <v>9</v>
      </c>
    </row>
    <row r="135" spans="2:5" x14ac:dyDescent="0.2">
      <c r="B135" s="183" t="s">
        <v>725</v>
      </c>
      <c r="C135" s="184" t="str">
        <f t="shared" si="1"/>
        <v>◎</v>
      </c>
      <c r="D135" s="182"/>
      <c r="E135" s="182"/>
    </row>
    <row r="136" spans="2:5" x14ac:dyDescent="0.2">
      <c r="B136" s="183" t="s">
        <v>558</v>
      </c>
      <c r="C136" s="184" t="str">
        <f>IF(D136="","◎",IF(E136="","○",""))</f>
        <v>○</v>
      </c>
      <c r="D136" s="182">
        <v>7</v>
      </c>
      <c r="E136" s="182"/>
    </row>
    <row r="137" spans="2:5" x14ac:dyDescent="0.2">
      <c r="B137" s="183" t="s">
        <v>559</v>
      </c>
      <c r="C137" s="184" t="str">
        <f t="shared" si="1"/>
        <v>◎</v>
      </c>
      <c r="D137" s="182"/>
      <c r="E137" s="182"/>
    </row>
    <row r="138" spans="2:5" x14ac:dyDescent="0.2">
      <c r="B138" s="180" t="s">
        <v>447</v>
      </c>
      <c r="C138" s="181" t="str">
        <f t="shared" si="1"/>
        <v/>
      </c>
      <c r="D138" s="182">
        <v>4</v>
      </c>
      <c r="E138" s="182">
        <v>4</v>
      </c>
    </row>
    <row r="139" spans="2:5" x14ac:dyDescent="0.2">
      <c r="B139" s="180" t="s">
        <v>560</v>
      </c>
      <c r="C139" s="181" t="str">
        <f t="shared" si="1"/>
        <v/>
      </c>
      <c r="D139" s="182">
        <v>7</v>
      </c>
      <c r="E139" s="182">
        <v>7</v>
      </c>
    </row>
    <row r="140" spans="2:5" x14ac:dyDescent="0.2">
      <c r="B140" s="180" t="s">
        <v>561</v>
      </c>
      <c r="C140" s="181" t="str">
        <f t="shared" si="1"/>
        <v/>
      </c>
      <c r="D140" s="182">
        <v>4</v>
      </c>
      <c r="E140" s="182">
        <v>4</v>
      </c>
    </row>
    <row r="141" spans="2:5" x14ac:dyDescent="0.2">
      <c r="B141" s="183" t="s">
        <v>735</v>
      </c>
      <c r="C141" s="184" t="str">
        <f t="shared" si="1"/>
        <v>○</v>
      </c>
      <c r="D141" s="182">
        <v>5</v>
      </c>
      <c r="E141" s="182"/>
    </row>
    <row r="142" spans="2:5" x14ac:dyDescent="0.2">
      <c r="B142" s="180" t="s">
        <v>562</v>
      </c>
      <c r="C142" s="181" t="s">
        <v>650</v>
      </c>
      <c r="D142" s="182">
        <v>9</v>
      </c>
      <c r="E142" s="182">
        <v>9</v>
      </c>
    </row>
    <row r="143" spans="2:5" x14ac:dyDescent="0.2">
      <c r="B143" s="180" t="s">
        <v>563</v>
      </c>
      <c r="C143" s="181" t="str">
        <f t="shared" si="1"/>
        <v/>
      </c>
      <c r="D143" s="182">
        <v>5</v>
      </c>
      <c r="E143" s="182">
        <v>5</v>
      </c>
    </row>
    <row r="144" spans="2:5" x14ac:dyDescent="0.2">
      <c r="B144" s="180" t="s">
        <v>564</v>
      </c>
      <c r="C144" s="181" t="s">
        <v>734</v>
      </c>
      <c r="D144" s="182">
        <v>5</v>
      </c>
      <c r="E144" s="182">
        <v>9</v>
      </c>
    </row>
    <row r="145" spans="2:5" x14ac:dyDescent="0.2">
      <c r="B145" s="183" t="s">
        <v>736</v>
      </c>
      <c r="C145" s="184" t="str">
        <f t="shared" si="1"/>
        <v>◎</v>
      </c>
      <c r="D145" s="182"/>
      <c r="E145" s="182"/>
    </row>
    <row r="146" spans="2:5" x14ac:dyDescent="0.2">
      <c r="B146" s="183" t="s">
        <v>737</v>
      </c>
      <c r="C146" s="184" t="str">
        <f t="shared" si="1"/>
        <v>◎</v>
      </c>
      <c r="D146" s="182"/>
      <c r="E146" s="182"/>
    </row>
    <row r="147" spans="2:5" x14ac:dyDescent="0.2">
      <c r="B147" s="183" t="s">
        <v>738</v>
      </c>
      <c r="C147" s="184" t="str">
        <f t="shared" si="1"/>
        <v>◎</v>
      </c>
      <c r="D147" s="182"/>
      <c r="E147" s="182"/>
    </row>
    <row r="148" spans="2:5" x14ac:dyDescent="0.2">
      <c r="B148" s="180" t="s">
        <v>565</v>
      </c>
      <c r="C148" s="181" t="str">
        <f t="shared" ref="C148:C211" si="2">IF(D148="","◎",IF(E148="","○",""))</f>
        <v/>
      </c>
      <c r="D148" s="182">
        <v>3</v>
      </c>
      <c r="E148" s="182">
        <v>8</v>
      </c>
    </row>
    <row r="149" spans="2:5" x14ac:dyDescent="0.2">
      <c r="B149" s="180" t="s">
        <v>566</v>
      </c>
      <c r="C149" s="181" t="str">
        <f t="shared" si="2"/>
        <v/>
      </c>
      <c r="D149" s="182">
        <v>3</v>
      </c>
      <c r="E149" s="182">
        <v>7</v>
      </c>
    </row>
    <row r="150" spans="2:5" x14ac:dyDescent="0.2">
      <c r="B150" s="180" t="s">
        <v>567</v>
      </c>
      <c r="C150" s="181" t="str">
        <f t="shared" si="2"/>
        <v/>
      </c>
      <c r="D150" s="182">
        <v>7</v>
      </c>
      <c r="E150" s="182">
        <v>8</v>
      </c>
    </row>
    <row r="151" spans="2:5" x14ac:dyDescent="0.2">
      <c r="B151" s="183" t="s">
        <v>739</v>
      </c>
      <c r="C151" s="184" t="str">
        <f t="shared" si="2"/>
        <v>◎</v>
      </c>
      <c r="D151" s="182"/>
      <c r="E151" s="182"/>
    </row>
    <row r="152" spans="2:5" x14ac:dyDescent="0.2">
      <c r="B152" s="180" t="s">
        <v>568</v>
      </c>
      <c r="C152" s="181" t="str">
        <f t="shared" si="2"/>
        <v/>
      </c>
      <c r="D152" s="182">
        <v>8</v>
      </c>
      <c r="E152" s="182">
        <v>8</v>
      </c>
    </row>
    <row r="153" spans="2:5" x14ac:dyDescent="0.2">
      <c r="B153" s="180" t="s">
        <v>569</v>
      </c>
      <c r="C153" s="181" t="str">
        <f t="shared" si="2"/>
        <v/>
      </c>
      <c r="D153" s="182">
        <v>8</v>
      </c>
      <c r="E153" s="182">
        <v>8</v>
      </c>
    </row>
    <row r="154" spans="2:5" x14ac:dyDescent="0.2">
      <c r="B154" s="183" t="s">
        <v>740</v>
      </c>
      <c r="C154" s="184" t="str">
        <f t="shared" si="2"/>
        <v>○</v>
      </c>
      <c r="D154" s="182">
        <v>3</v>
      </c>
      <c r="E154" s="182"/>
    </row>
    <row r="155" spans="2:5" x14ac:dyDescent="0.2">
      <c r="B155" s="180" t="s">
        <v>570</v>
      </c>
      <c r="C155" s="181" t="s">
        <v>650</v>
      </c>
      <c r="D155" s="182">
        <v>9</v>
      </c>
      <c r="E155" s="182">
        <v>9</v>
      </c>
    </row>
    <row r="156" spans="2:5" x14ac:dyDescent="0.2">
      <c r="B156" s="180" t="s">
        <v>571</v>
      </c>
      <c r="C156" s="181" t="str">
        <f t="shared" si="2"/>
        <v/>
      </c>
      <c r="D156" s="182">
        <v>3</v>
      </c>
      <c r="E156" s="182">
        <v>3</v>
      </c>
    </row>
    <row r="157" spans="2:5" x14ac:dyDescent="0.2">
      <c r="B157" s="180" t="s">
        <v>572</v>
      </c>
      <c r="C157" s="181" t="str">
        <f t="shared" si="2"/>
        <v/>
      </c>
      <c r="D157" s="182">
        <v>4</v>
      </c>
      <c r="E157" s="182">
        <v>4</v>
      </c>
    </row>
    <row r="158" spans="2:5" x14ac:dyDescent="0.2">
      <c r="B158" s="180" t="s">
        <v>573</v>
      </c>
      <c r="C158" s="181" t="str">
        <f t="shared" si="2"/>
        <v/>
      </c>
      <c r="D158" s="182">
        <v>5</v>
      </c>
      <c r="E158" s="182">
        <v>5</v>
      </c>
    </row>
    <row r="159" spans="2:5" x14ac:dyDescent="0.2">
      <c r="B159" s="180" t="s">
        <v>574</v>
      </c>
      <c r="C159" s="181" t="str">
        <f t="shared" si="2"/>
        <v/>
      </c>
      <c r="D159" s="182">
        <v>1</v>
      </c>
      <c r="E159" s="182">
        <v>1</v>
      </c>
    </row>
    <row r="160" spans="2:5" x14ac:dyDescent="0.2">
      <c r="B160" s="180" t="s">
        <v>575</v>
      </c>
      <c r="C160" s="181" t="str">
        <f t="shared" si="2"/>
        <v/>
      </c>
      <c r="D160" s="182">
        <v>1</v>
      </c>
      <c r="E160" s="182">
        <v>1</v>
      </c>
    </row>
    <row r="161" spans="2:5" x14ac:dyDescent="0.2">
      <c r="B161" s="180" t="s">
        <v>576</v>
      </c>
      <c r="C161" s="181" t="str">
        <f t="shared" si="2"/>
        <v/>
      </c>
      <c r="D161" s="182">
        <v>8</v>
      </c>
      <c r="E161" s="182">
        <v>8</v>
      </c>
    </row>
    <row r="162" spans="2:5" x14ac:dyDescent="0.2">
      <c r="B162" s="180" t="s">
        <v>448</v>
      </c>
      <c r="C162" s="181" t="s">
        <v>724</v>
      </c>
      <c r="D162" s="182">
        <v>9</v>
      </c>
      <c r="E162" s="182">
        <v>9</v>
      </c>
    </row>
    <row r="163" spans="2:5" x14ac:dyDescent="0.2">
      <c r="B163" s="183" t="s">
        <v>741</v>
      </c>
      <c r="C163" s="184" t="str">
        <f t="shared" si="2"/>
        <v>○</v>
      </c>
      <c r="D163" s="182">
        <v>3</v>
      </c>
      <c r="E163" s="182"/>
    </row>
    <row r="164" spans="2:5" x14ac:dyDescent="0.2">
      <c r="B164" s="183" t="s">
        <v>742</v>
      </c>
      <c r="C164" s="184" t="str">
        <f t="shared" si="2"/>
        <v>◎</v>
      </c>
      <c r="D164" s="182"/>
      <c r="E164" s="182"/>
    </row>
    <row r="165" spans="2:5" x14ac:dyDescent="0.2">
      <c r="B165" s="180" t="s">
        <v>577</v>
      </c>
      <c r="C165" s="181" t="str">
        <f t="shared" si="2"/>
        <v/>
      </c>
      <c r="D165" s="182">
        <v>8</v>
      </c>
      <c r="E165" s="182">
        <v>8</v>
      </c>
    </row>
    <row r="166" spans="2:5" x14ac:dyDescent="0.2">
      <c r="B166" s="183" t="s">
        <v>743</v>
      </c>
      <c r="C166" s="184" t="str">
        <f t="shared" si="2"/>
        <v>○</v>
      </c>
      <c r="D166" s="182">
        <v>5</v>
      </c>
      <c r="E166" s="182"/>
    </row>
    <row r="167" spans="2:5" x14ac:dyDescent="0.2">
      <c r="B167" s="180" t="s">
        <v>578</v>
      </c>
      <c r="C167" s="181" t="str">
        <f t="shared" si="2"/>
        <v/>
      </c>
      <c r="D167" s="182">
        <v>6</v>
      </c>
      <c r="E167" s="182">
        <v>7</v>
      </c>
    </row>
    <row r="168" spans="2:5" x14ac:dyDescent="0.2">
      <c r="B168" s="180" t="s">
        <v>579</v>
      </c>
      <c r="C168" s="181" t="str">
        <f t="shared" si="2"/>
        <v/>
      </c>
      <c r="D168" s="182">
        <v>9</v>
      </c>
      <c r="E168" s="182">
        <v>9</v>
      </c>
    </row>
    <row r="169" spans="2:5" x14ac:dyDescent="0.2">
      <c r="B169" s="183" t="s">
        <v>744</v>
      </c>
      <c r="C169" s="184" t="str">
        <f t="shared" si="2"/>
        <v>◎</v>
      </c>
      <c r="D169" s="182"/>
      <c r="E169" s="182"/>
    </row>
    <row r="170" spans="2:5" x14ac:dyDescent="0.2">
      <c r="B170" s="180" t="s">
        <v>580</v>
      </c>
      <c r="C170" s="181" t="str">
        <f t="shared" si="2"/>
        <v/>
      </c>
      <c r="D170" s="182">
        <v>6</v>
      </c>
      <c r="E170" s="182">
        <v>6</v>
      </c>
    </row>
    <row r="171" spans="2:5" x14ac:dyDescent="0.2">
      <c r="B171" s="180" t="s">
        <v>581</v>
      </c>
      <c r="C171" s="181" t="str">
        <f t="shared" si="2"/>
        <v/>
      </c>
      <c r="D171" s="182">
        <v>4</v>
      </c>
      <c r="E171" s="182">
        <v>4</v>
      </c>
    </row>
    <row r="172" spans="2:5" x14ac:dyDescent="0.2">
      <c r="B172" s="180" t="s">
        <v>582</v>
      </c>
      <c r="C172" s="181" t="str">
        <f t="shared" si="2"/>
        <v/>
      </c>
      <c r="D172" s="182">
        <v>6</v>
      </c>
      <c r="E172" s="182">
        <v>7</v>
      </c>
    </row>
    <row r="173" spans="2:5" x14ac:dyDescent="0.2">
      <c r="B173" s="183" t="s">
        <v>745</v>
      </c>
      <c r="C173" s="184" t="str">
        <f t="shared" si="2"/>
        <v>○</v>
      </c>
      <c r="D173" s="182">
        <v>7</v>
      </c>
      <c r="E173" s="182"/>
    </row>
    <row r="174" spans="2:5" x14ac:dyDescent="0.2">
      <c r="B174" s="183" t="s">
        <v>746</v>
      </c>
      <c r="C174" s="184" t="str">
        <f t="shared" si="2"/>
        <v>◎</v>
      </c>
      <c r="D174" s="182"/>
      <c r="E174" s="182"/>
    </row>
    <row r="175" spans="2:5" x14ac:dyDescent="0.2">
      <c r="B175" s="180" t="s">
        <v>583</v>
      </c>
      <c r="C175" s="181" t="str">
        <f t="shared" si="2"/>
        <v/>
      </c>
      <c r="D175" s="182">
        <v>8</v>
      </c>
      <c r="E175" s="182">
        <v>8</v>
      </c>
    </row>
    <row r="176" spans="2:5" x14ac:dyDescent="0.2">
      <c r="B176" s="180" t="s">
        <v>584</v>
      </c>
      <c r="C176" s="181" t="str">
        <f t="shared" si="2"/>
        <v/>
      </c>
      <c r="D176" s="182">
        <v>2</v>
      </c>
      <c r="E176" s="182">
        <v>2</v>
      </c>
    </row>
    <row r="177" spans="2:5" x14ac:dyDescent="0.2">
      <c r="B177" s="180" t="s">
        <v>748</v>
      </c>
      <c r="C177" s="181" t="s">
        <v>650</v>
      </c>
      <c r="D177" s="182">
        <v>9</v>
      </c>
      <c r="E177" s="182">
        <v>9</v>
      </c>
    </row>
    <row r="178" spans="2:5" x14ac:dyDescent="0.2">
      <c r="B178" s="183" t="s">
        <v>747</v>
      </c>
      <c r="C178" s="184" t="str">
        <f t="shared" si="2"/>
        <v>◎</v>
      </c>
      <c r="D178" s="182"/>
      <c r="E178" s="182"/>
    </row>
    <row r="179" spans="2:5" x14ac:dyDescent="0.2">
      <c r="B179" s="183" t="s">
        <v>749</v>
      </c>
      <c r="C179" s="184" t="str">
        <f t="shared" si="2"/>
        <v>◎</v>
      </c>
      <c r="D179" s="182"/>
      <c r="E179" s="182"/>
    </row>
    <row r="180" spans="2:5" x14ac:dyDescent="0.2">
      <c r="B180" s="180" t="s">
        <v>585</v>
      </c>
      <c r="C180" s="181" t="str">
        <f t="shared" si="2"/>
        <v/>
      </c>
      <c r="D180" s="182">
        <v>8</v>
      </c>
      <c r="E180" s="182">
        <v>8</v>
      </c>
    </row>
    <row r="181" spans="2:5" x14ac:dyDescent="0.2">
      <c r="B181" s="183" t="s">
        <v>750</v>
      </c>
      <c r="C181" s="184" t="str">
        <f t="shared" si="2"/>
        <v>◎</v>
      </c>
      <c r="D181" s="182"/>
      <c r="E181" s="182"/>
    </row>
    <row r="182" spans="2:5" x14ac:dyDescent="0.2">
      <c r="B182" s="180" t="s">
        <v>586</v>
      </c>
      <c r="C182" s="181" t="s">
        <v>663</v>
      </c>
      <c r="D182" s="182">
        <v>9</v>
      </c>
      <c r="E182" s="182">
        <v>9</v>
      </c>
    </row>
    <row r="183" spans="2:5" x14ac:dyDescent="0.2">
      <c r="B183" s="180" t="s">
        <v>587</v>
      </c>
      <c r="C183" s="181" t="s">
        <v>650</v>
      </c>
      <c r="D183" s="182">
        <v>9</v>
      </c>
      <c r="E183" s="182">
        <v>9</v>
      </c>
    </row>
    <row r="184" spans="2:5" x14ac:dyDescent="0.2">
      <c r="B184" s="180" t="s">
        <v>588</v>
      </c>
      <c r="C184" s="181" t="str">
        <f t="shared" si="2"/>
        <v/>
      </c>
      <c r="D184" s="182">
        <v>3</v>
      </c>
      <c r="E184" s="182">
        <v>3</v>
      </c>
    </row>
    <row r="185" spans="2:5" x14ac:dyDescent="0.2">
      <c r="B185" s="180" t="s">
        <v>589</v>
      </c>
      <c r="C185" s="181" t="str">
        <f t="shared" si="2"/>
        <v/>
      </c>
      <c r="D185" s="182">
        <v>3</v>
      </c>
      <c r="E185" s="182">
        <v>3</v>
      </c>
    </row>
    <row r="186" spans="2:5" x14ac:dyDescent="0.2">
      <c r="B186" s="180" t="s">
        <v>590</v>
      </c>
      <c r="C186" s="181" t="str">
        <f t="shared" si="2"/>
        <v/>
      </c>
      <c r="D186" s="182">
        <v>6</v>
      </c>
      <c r="E186" s="182">
        <v>6</v>
      </c>
    </row>
    <row r="187" spans="2:5" x14ac:dyDescent="0.2">
      <c r="B187" s="183" t="s">
        <v>751</v>
      </c>
      <c r="C187" s="184" t="str">
        <f t="shared" si="2"/>
        <v>◎</v>
      </c>
      <c r="D187" s="182"/>
      <c r="E187" s="182"/>
    </row>
    <row r="188" spans="2:5" x14ac:dyDescent="0.2">
      <c r="B188" s="180" t="s">
        <v>591</v>
      </c>
      <c r="C188" s="181" t="str">
        <f t="shared" si="2"/>
        <v/>
      </c>
      <c r="D188" s="182">
        <v>7</v>
      </c>
      <c r="E188" s="182">
        <v>7</v>
      </c>
    </row>
    <row r="189" spans="2:5" x14ac:dyDescent="0.2">
      <c r="B189" s="180" t="s">
        <v>592</v>
      </c>
      <c r="C189" s="181" t="str">
        <f t="shared" si="2"/>
        <v/>
      </c>
      <c r="D189" s="182">
        <v>4</v>
      </c>
      <c r="E189" s="182">
        <v>4</v>
      </c>
    </row>
    <row r="190" spans="2:5" x14ac:dyDescent="0.2">
      <c r="B190" s="180" t="s">
        <v>752</v>
      </c>
      <c r="C190" s="181" t="s">
        <v>734</v>
      </c>
      <c r="D190" s="182">
        <v>8</v>
      </c>
      <c r="E190" s="182">
        <v>9</v>
      </c>
    </row>
    <row r="191" spans="2:5" x14ac:dyDescent="0.2">
      <c r="B191" s="183" t="s">
        <v>753</v>
      </c>
      <c r="C191" s="184" t="str">
        <f t="shared" si="2"/>
        <v>◎</v>
      </c>
      <c r="D191" s="182"/>
      <c r="E191" s="182"/>
    </row>
    <row r="192" spans="2:5" x14ac:dyDescent="0.2">
      <c r="B192" s="180" t="s">
        <v>593</v>
      </c>
      <c r="C192" s="181" t="s">
        <v>734</v>
      </c>
      <c r="D192" s="182">
        <v>7</v>
      </c>
      <c r="E192" s="182">
        <v>9</v>
      </c>
    </row>
    <row r="193" spans="2:5" x14ac:dyDescent="0.2">
      <c r="B193" s="180" t="s">
        <v>594</v>
      </c>
      <c r="C193" s="181" t="s">
        <v>724</v>
      </c>
      <c r="D193" s="182">
        <v>9</v>
      </c>
      <c r="E193" s="182">
        <v>9</v>
      </c>
    </row>
    <row r="194" spans="2:5" x14ac:dyDescent="0.2">
      <c r="B194" s="180" t="s">
        <v>595</v>
      </c>
      <c r="C194" s="181" t="str">
        <f t="shared" si="2"/>
        <v/>
      </c>
      <c r="D194" s="182">
        <v>8</v>
      </c>
      <c r="E194" s="182">
        <v>8</v>
      </c>
    </row>
    <row r="195" spans="2:5" x14ac:dyDescent="0.2">
      <c r="B195" s="180" t="s">
        <v>596</v>
      </c>
      <c r="C195" s="181" t="s">
        <v>712</v>
      </c>
      <c r="D195" s="182">
        <v>9</v>
      </c>
      <c r="E195" s="182">
        <v>9</v>
      </c>
    </row>
    <row r="196" spans="2:5" x14ac:dyDescent="0.2">
      <c r="B196" s="180" t="s">
        <v>597</v>
      </c>
      <c r="C196" s="181" t="str">
        <f t="shared" si="2"/>
        <v/>
      </c>
      <c r="D196" s="182">
        <v>8</v>
      </c>
      <c r="E196" s="182">
        <v>8</v>
      </c>
    </row>
    <row r="197" spans="2:5" x14ac:dyDescent="0.2">
      <c r="B197" s="180" t="s">
        <v>598</v>
      </c>
      <c r="C197" s="181" t="str">
        <f t="shared" si="2"/>
        <v/>
      </c>
      <c r="D197" s="182">
        <v>3</v>
      </c>
      <c r="E197" s="182">
        <v>3</v>
      </c>
    </row>
    <row r="198" spans="2:5" x14ac:dyDescent="0.2">
      <c r="B198" s="183" t="s">
        <v>754</v>
      </c>
      <c r="C198" s="184" t="str">
        <f t="shared" si="2"/>
        <v>◎</v>
      </c>
      <c r="D198" s="182"/>
      <c r="E198" s="182"/>
    </row>
    <row r="199" spans="2:5" x14ac:dyDescent="0.2">
      <c r="B199" s="180" t="s">
        <v>599</v>
      </c>
      <c r="C199" s="181" t="str">
        <f t="shared" si="2"/>
        <v/>
      </c>
      <c r="D199" s="182">
        <v>5</v>
      </c>
      <c r="E199" s="182">
        <v>7</v>
      </c>
    </row>
    <row r="200" spans="2:5" x14ac:dyDescent="0.2">
      <c r="B200" s="180" t="s">
        <v>600</v>
      </c>
      <c r="C200" s="181" t="str">
        <f t="shared" si="2"/>
        <v/>
      </c>
      <c r="D200" s="182">
        <v>7</v>
      </c>
      <c r="E200" s="182">
        <v>7</v>
      </c>
    </row>
    <row r="201" spans="2:5" x14ac:dyDescent="0.2">
      <c r="B201" s="180" t="s">
        <v>755</v>
      </c>
      <c r="C201" s="181" t="s">
        <v>650</v>
      </c>
      <c r="D201" s="182">
        <v>9</v>
      </c>
      <c r="E201" s="182">
        <v>9</v>
      </c>
    </row>
    <row r="202" spans="2:5" x14ac:dyDescent="0.2">
      <c r="B202" s="180" t="s">
        <v>756</v>
      </c>
      <c r="C202" s="181" t="s">
        <v>650</v>
      </c>
      <c r="D202" s="182">
        <v>9</v>
      </c>
      <c r="E202" s="182">
        <v>9</v>
      </c>
    </row>
    <row r="203" spans="2:5" x14ac:dyDescent="0.2">
      <c r="B203" s="180" t="s">
        <v>601</v>
      </c>
      <c r="C203" s="181" t="str">
        <f t="shared" si="2"/>
        <v/>
      </c>
      <c r="D203" s="182">
        <v>8</v>
      </c>
      <c r="E203" s="182">
        <v>8</v>
      </c>
    </row>
    <row r="204" spans="2:5" x14ac:dyDescent="0.2">
      <c r="B204" s="180" t="s">
        <v>757</v>
      </c>
      <c r="C204" s="181" t="s">
        <v>793</v>
      </c>
      <c r="D204" s="182">
        <v>5</v>
      </c>
      <c r="E204" s="182">
        <v>9</v>
      </c>
    </row>
    <row r="205" spans="2:5" x14ac:dyDescent="0.2">
      <c r="B205" s="180" t="s">
        <v>602</v>
      </c>
      <c r="C205" s="181" t="str">
        <f t="shared" si="2"/>
        <v/>
      </c>
      <c r="D205" s="182">
        <v>7</v>
      </c>
      <c r="E205" s="182">
        <v>7</v>
      </c>
    </row>
    <row r="206" spans="2:5" x14ac:dyDescent="0.2">
      <c r="B206" s="180" t="s">
        <v>305</v>
      </c>
      <c r="C206" s="181" t="str">
        <f t="shared" si="2"/>
        <v/>
      </c>
      <c r="D206" s="182">
        <v>8</v>
      </c>
      <c r="E206" s="182">
        <v>8</v>
      </c>
    </row>
    <row r="207" spans="2:5" x14ac:dyDescent="0.2">
      <c r="B207" s="183" t="s">
        <v>758</v>
      </c>
      <c r="C207" s="184" t="str">
        <f t="shared" si="2"/>
        <v>○</v>
      </c>
      <c r="D207" s="182">
        <v>8</v>
      </c>
      <c r="E207" s="182"/>
    </row>
    <row r="208" spans="2:5" x14ac:dyDescent="0.2">
      <c r="B208" s="180" t="s">
        <v>603</v>
      </c>
      <c r="C208" s="181" t="str">
        <f t="shared" si="2"/>
        <v/>
      </c>
      <c r="D208" s="182">
        <v>7</v>
      </c>
      <c r="E208" s="182">
        <v>7</v>
      </c>
    </row>
    <row r="209" spans="2:5" x14ac:dyDescent="0.2">
      <c r="B209" s="183" t="s">
        <v>604</v>
      </c>
      <c r="C209" s="184" t="str">
        <f t="shared" si="2"/>
        <v>◎</v>
      </c>
      <c r="D209" s="182"/>
      <c r="E209" s="182"/>
    </row>
    <row r="210" spans="2:5" x14ac:dyDescent="0.2">
      <c r="B210" s="180" t="s">
        <v>605</v>
      </c>
      <c r="C210" s="181" t="str">
        <f t="shared" si="2"/>
        <v/>
      </c>
      <c r="D210" s="182">
        <v>5</v>
      </c>
      <c r="E210" s="182">
        <v>5</v>
      </c>
    </row>
    <row r="211" spans="2:5" x14ac:dyDescent="0.2">
      <c r="B211" s="180" t="s">
        <v>606</v>
      </c>
      <c r="C211" s="181" t="str">
        <f t="shared" si="2"/>
        <v/>
      </c>
      <c r="D211" s="182">
        <v>3</v>
      </c>
      <c r="E211" s="182">
        <v>3</v>
      </c>
    </row>
    <row r="212" spans="2:5" x14ac:dyDescent="0.2">
      <c r="B212" s="180"/>
      <c r="C212" s="181"/>
      <c r="D212" s="182"/>
      <c r="E212" s="182"/>
    </row>
    <row r="213" spans="2:5" x14ac:dyDescent="0.2">
      <c r="B213" s="180" t="s">
        <v>449</v>
      </c>
      <c r="C213" s="181"/>
      <c r="D213" s="182"/>
      <c r="E213" s="182"/>
    </row>
    <row r="214" spans="2:5" x14ac:dyDescent="0.2">
      <c r="B214" s="180" t="s">
        <v>607</v>
      </c>
      <c r="C214" s="181"/>
      <c r="D214" s="182"/>
      <c r="E214" s="182"/>
    </row>
    <row r="215" spans="2:5" x14ac:dyDescent="0.2">
      <c r="B215" s="180" t="s">
        <v>608</v>
      </c>
      <c r="C215" s="181"/>
      <c r="D215" s="182"/>
      <c r="E215" s="182"/>
    </row>
    <row r="216" spans="2:5" x14ac:dyDescent="0.2">
      <c r="B216" s="180" t="s">
        <v>609</v>
      </c>
      <c r="C216" s="181"/>
      <c r="D216" s="182"/>
      <c r="E216" s="182"/>
    </row>
    <row r="217" spans="2:5" x14ac:dyDescent="0.2">
      <c r="B217" s="180" t="s">
        <v>610</v>
      </c>
      <c r="C217" s="181"/>
      <c r="D217" s="182"/>
      <c r="E217" s="182"/>
    </row>
    <row r="218" spans="2:5" x14ac:dyDescent="0.2">
      <c r="B218" s="180" t="s">
        <v>611</v>
      </c>
      <c r="C218" s="181"/>
      <c r="D218" s="182"/>
      <c r="E218" s="182"/>
    </row>
    <row r="219" spans="2:5" x14ac:dyDescent="0.2">
      <c r="B219" s="180" t="s">
        <v>612</v>
      </c>
      <c r="C219" s="181"/>
      <c r="D219" s="182"/>
      <c r="E219" s="182"/>
    </row>
    <row r="220" spans="2:5" x14ac:dyDescent="0.2">
      <c r="B220" s="180" t="s">
        <v>613</v>
      </c>
      <c r="C220" s="181"/>
      <c r="D220" s="182"/>
      <c r="E220" s="182"/>
    </row>
    <row r="221" spans="2:5" x14ac:dyDescent="0.2">
      <c r="B221" s="180" t="s">
        <v>450</v>
      </c>
      <c r="C221" s="181"/>
      <c r="D221" s="182">
        <v>3</v>
      </c>
      <c r="E221" s="182">
        <v>3</v>
      </c>
    </row>
    <row r="222" spans="2:5" x14ac:dyDescent="0.2">
      <c r="B222" s="180" t="s">
        <v>614</v>
      </c>
      <c r="C222" s="181"/>
      <c r="D222" s="182"/>
      <c r="E222" s="182"/>
    </row>
    <row r="223" spans="2:5" x14ac:dyDescent="0.2">
      <c r="B223" s="180" t="s">
        <v>759</v>
      </c>
      <c r="C223" s="181"/>
      <c r="D223" s="182"/>
      <c r="E223" s="182"/>
    </row>
    <row r="224" spans="2:5" x14ac:dyDescent="0.2">
      <c r="B224" s="180" t="s">
        <v>615</v>
      </c>
      <c r="C224" s="181"/>
      <c r="D224" s="182" t="s">
        <v>1044</v>
      </c>
      <c r="E224" s="182" t="s">
        <v>1046</v>
      </c>
    </row>
    <row r="225" spans="2:5" x14ac:dyDescent="0.2">
      <c r="B225" s="180" t="s">
        <v>616</v>
      </c>
      <c r="C225" s="181"/>
      <c r="D225" s="182"/>
      <c r="E225" s="182"/>
    </row>
    <row r="226" spans="2:5" x14ac:dyDescent="0.2">
      <c r="C226" s="171">
        <f>COUNTIF(C18:C211,"◎")+COUNTIF(C18:C211,"○")</f>
        <v>95</v>
      </c>
    </row>
    <row r="228" spans="2:5" ht="13.5" thickBot="1" x14ac:dyDescent="0.25">
      <c r="B228" s="186" t="s">
        <v>451</v>
      </c>
      <c r="C228" s="187"/>
      <c r="D228" s="187" t="s">
        <v>436</v>
      </c>
      <c r="E228" s="187" t="s">
        <v>437</v>
      </c>
    </row>
    <row r="229" spans="2:5" ht="13.5" thickTop="1" x14ac:dyDescent="0.2">
      <c r="C229" s="179" t="s">
        <v>452</v>
      </c>
      <c r="D229" s="179"/>
      <c r="E229" s="179">
        <f>SUM(E230:E239)</f>
        <v>137</v>
      </c>
    </row>
    <row r="230" spans="2:5" x14ac:dyDescent="0.2">
      <c r="C230" s="182" t="s">
        <v>1043</v>
      </c>
      <c r="D230" s="182" t="s">
        <v>1044</v>
      </c>
      <c r="E230" s="182">
        <f>COUNTIF(E17:E224,"10")</f>
        <v>1</v>
      </c>
    </row>
    <row r="231" spans="2:5" x14ac:dyDescent="0.2">
      <c r="C231" s="182" t="s">
        <v>629</v>
      </c>
      <c r="D231" s="182">
        <f>COUNTIF(C18:C225,"◎")+COUNTIF(C18:C225,"○")</f>
        <v>95</v>
      </c>
      <c r="E231" s="182">
        <f>COUNTIF(E18:E225,"9")</f>
        <v>38</v>
      </c>
    </row>
    <row r="232" spans="2:5" x14ac:dyDescent="0.2">
      <c r="C232" s="182" t="s">
        <v>617</v>
      </c>
      <c r="D232" s="182">
        <f>COUNTIF(D18:D225,"8")</f>
        <v>18</v>
      </c>
      <c r="E232" s="182">
        <f>COUNTIF(E18:E225,"8")</f>
        <v>21</v>
      </c>
    </row>
    <row r="233" spans="2:5" x14ac:dyDescent="0.2">
      <c r="C233" s="182" t="s">
        <v>618</v>
      </c>
      <c r="D233" s="182">
        <f>COUNTIF(D18:D225,"７")</f>
        <v>26</v>
      </c>
      <c r="E233" s="182">
        <f>COUNTIF(E18:E225,"７")</f>
        <v>17</v>
      </c>
    </row>
    <row r="234" spans="2:5" x14ac:dyDescent="0.2">
      <c r="C234" s="182" t="s">
        <v>619</v>
      </c>
      <c r="D234" s="182">
        <f>COUNTIF(D18:D225,"６")</f>
        <v>16</v>
      </c>
      <c r="E234" s="182">
        <f>COUNTIF(E18:E225,"６")</f>
        <v>12</v>
      </c>
    </row>
    <row r="235" spans="2:5" x14ac:dyDescent="0.2">
      <c r="C235" s="182" t="s">
        <v>620</v>
      </c>
      <c r="D235" s="182">
        <f>COUNTIF(D18:D225,"5")</f>
        <v>21</v>
      </c>
      <c r="E235" s="182">
        <f>COUNTIF(E18:E225,"5")</f>
        <v>12</v>
      </c>
    </row>
    <row r="236" spans="2:5" x14ac:dyDescent="0.2">
      <c r="C236" s="182" t="s">
        <v>621</v>
      </c>
      <c r="D236" s="182">
        <f>COUNTIF(D18:D225,"4")</f>
        <v>11</v>
      </c>
      <c r="E236" s="182">
        <f>COUNTIF(E18:E225,"4")</f>
        <v>10</v>
      </c>
    </row>
    <row r="237" spans="2:5" x14ac:dyDescent="0.2">
      <c r="C237" s="182" t="s">
        <v>622</v>
      </c>
      <c r="D237" s="182">
        <f>COUNTIF(D18:D225,"3")</f>
        <v>15</v>
      </c>
      <c r="E237" s="182">
        <f>COUNTIF(E18:E225,"3")</f>
        <v>11</v>
      </c>
    </row>
    <row r="238" spans="2:5" x14ac:dyDescent="0.2">
      <c r="C238" s="182" t="s">
        <v>623</v>
      </c>
      <c r="D238" s="182">
        <f>COUNTIF(D18:D225,"２")</f>
        <v>8</v>
      </c>
      <c r="E238" s="182">
        <f>COUNTIF(E18:E225,"２")</f>
        <v>8</v>
      </c>
    </row>
    <row r="239" spans="2:5" x14ac:dyDescent="0.2">
      <c r="C239" s="182" t="s">
        <v>624</v>
      </c>
      <c r="D239" s="182">
        <f>COUNTIF(D18:D225,"1")</f>
        <v>7</v>
      </c>
      <c r="E239" s="182">
        <f>COUNTIF(E18:E225,"1")</f>
        <v>7</v>
      </c>
    </row>
    <row r="241" spans="2:5" ht="13.5" customHeight="1" x14ac:dyDescent="0.2">
      <c r="B241" s="167" t="s">
        <v>453</v>
      </c>
      <c r="C241" s="346" t="s">
        <v>454</v>
      </c>
      <c r="D241" s="346"/>
      <c r="E241" s="346"/>
    </row>
  </sheetData>
  <autoFilter ref="A17:E211" xr:uid="{C1784521-642D-4DCA-832D-05CBD268A3D0}"/>
  <mergeCells count="4">
    <mergeCell ref="C1:E1"/>
    <mergeCell ref="D15:D17"/>
    <mergeCell ref="E15:E17"/>
    <mergeCell ref="C241:E241"/>
  </mergeCells>
  <phoneticPr fontId="10"/>
  <conditionalFormatting sqref="B22:C22">
    <cfRule type="expression" dxfId="0" priority="2">
      <formula>$C$22&gt;""</formula>
    </cfRule>
  </conditionalFormatting>
  <hyperlinks>
    <hyperlink ref="C1:E1" r:id="rId1" display="[INDEX]" xr:uid="{683214F3-B59B-467C-8BED-900D62B4BCDC}"/>
    <hyperlink ref="B1" r:id="rId2" xr:uid="{AEA8C613-0BB8-400B-BAD1-632E2349CCA7}"/>
    <hyperlink ref="C241:E241" r:id="rId3" display="[INDEX]" xr:uid="{FBC98BD4-9A63-4BEF-967F-049F578F0445}"/>
    <hyperlink ref="B241" r:id="rId4" xr:uid="{36364516-DF5C-443B-90A3-96204F4C06C7}"/>
  </hyperlinks>
  <pageMargins left="0.7" right="0.7" top="0.75" bottom="0.75" header="0.3" footer="0.3"/>
  <pageSetup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活動状況</vt:lpstr>
      <vt:lpstr>Sheet1</vt:lpstr>
      <vt:lpstr>phase9</vt:lpstr>
      <vt:lpstr>活動状況!Print_Area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WGT活動記録</dc:title>
  <dc:creator>TOSH</dc:creator>
  <cp:lastModifiedBy>Toshihiro Saito</cp:lastModifiedBy>
  <cp:lastPrinted>2014-08-13T16:49:06Z</cp:lastPrinted>
  <dcterms:created xsi:type="dcterms:W3CDTF">2007-07-14T01:37:15Z</dcterms:created>
  <dcterms:modified xsi:type="dcterms:W3CDTF">2025-03-31T00:14:14Z</dcterms:modified>
</cp:coreProperties>
</file>